
<file path=[Content_Types].xml><?xml version="1.0" encoding="utf-8"?>
<Types xmlns="http://schemas.openxmlformats.org/package/2006/content-types">
  <Override PartName="/xl/worksheets/sheet24.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embeddings/oleObject4.bin" ContentType="application/vnd.openxmlformats-officedocument.oleObject"/>
  <Override PartName="/xl/comments29.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omments18.xml" ContentType="application/vnd.openxmlformats-officedocument.spreadsheetml.comments+xml"/>
  <Override PartName="/xl/embeddings/oleObject2.bin" ContentType="application/vnd.openxmlformats-officedocument.oleObject"/>
  <Override PartName="/xl/comments27.xml" ContentType="application/vnd.openxmlformats-officedocument.spreadsheetml.comments+xml"/>
  <Override PartName="/xl/worksheets/sheet3.xml" ContentType="application/vnd.openxmlformats-officedocument.spreadsheetml.worksheet+xml"/>
  <Override PartName="/xl/externalLinks/externalLink3.xml" ContentType="application/vnd.openxmlformats-officedocument.spreadsheetml.externalLink+xml"/>
  <Override PartName="/xl/comments2.xml" ContentType="application/vnd.openxmlformats-officedocument.spreadsheetml.comments+xml"/>
  <Override PartName="/xl/drawings/drawing13.xml" ContentType="application/vnd.openxmlformats-officedocument.drawing+xml"/>
  <Override PartName="/xl/comments16.xml" ContentType="application/vnd.openxmlformats-officedocument.spreadsheetml.comments+xml"/>
  <Override PartName="/xl/comments25.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omments14.xml" ContentType="application/vnd.openxmlformats-officedocument.spreadsheetml.comments+xml"/>
  <Override PartName="/xl/drawings/drawing20.xml" ContentType="application/vnd.openxmlformats-officedocument.drawing+xml"/>
  <Override PartName="/xl/comments23.xml" ContentType="application/vnd.openxmlformats-officedocument.spreadsheetml.comments+xml"/>
  <Override PartName="/xl/worksheets/sheet2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21.xml" ContentType="application/vnd.openxmlformats-officedocument.spreadsheetml.comments+xml"/>
  <Override PartName="/xl/worksheets/sheet18.xml" ContentType="application/vnd.openxmlformats-officedocument.spreadsheetml.worksheet+xml"/>
  <Override PartName="/xl/worksheets/sheet27.xml" ContentType="application/vnd.openxmlformats-officedocument.spreadsheetml.worksheet+xml"/>
  <Override PartName="/xl/comments10.xml" ContentType="application/vnd.openxmlformats-officedocument.spreadsheetml.comment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embeddings/oleObject7.bin" ContentType="application/vnd.openxmlformats-officedocument.oleObject"/>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comments9.xml" ContentType="application/vnd.openxmlformats-officedocument.spreadsheetml.comments+xml"/>
  <Override PartName="/xl/embeddings/oleObject5.bin" ContentType="application/vnd.openxmlformats-officedocument.oleObject"/>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drawings/drawing5.xml" ContentType="application/vnd.openxmlformats-officedocument.drawing+xml"/>
  <Override PartName="/xl/comments7.xml" ContentType="application/vnd.openxmlformats-officedocument.spreadsheetml.comments+xml"/>
  <Override PartName="/xl/drawings/drawing18.xml" ContentType="application/vnd.openxmlformats-officedocument.drawing+xml"/>
  <Override PartName="/xl/embeddings/oleObject3.bin" ContentType="application/vnd.openxmlformats-officedocument.oleObject"/>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embeddings/oleObject1.bin" ContentType="application/vnd.openxmlformats-officedocument.oleObject"/>
  <Override PartName="/xl/comments19.xml" ContentType="application/vnd.openxmlformats-officedocument.spreadsheetml.comments+xml"/>
  <Override PartName="/xl/comments28.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omments17.xml" ContentType="application/vnd.openxmlformats-officedocument.spreadsheetml.comments+xml"/>
  <Override PartName="/xl/comments26.xml" ContentType="application/vnd.openxmlformats-officedocument.spreadsheetml.comments+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comments2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drawings/drawing10.xml" ContentType="application/vnd.openxmlformats-officedocument.drawing+xml"/>
  <Override PartName="/xl/comments13.xml" ContentType="application/vnd.openxmlformats-officedocument.spreadsheetml.comments+xml"/>
  <Override PartName="/xl/comments22.xml" ContentType="application/vnd.openxmlformats-officedocument.spreadsheetml.comments+xml"/>
  <Override PartName="/xl/worksheets/sheet17.xml" ContentType="application/vnd.openxmlformats-officedocument.spreadsheetml.worksheet+xml"/>
  <Override PartName="/xl/worksheets/sheet26.xml" ContentType="application/vnd.openxmlformats-officedocument.spreadsheetml.worksheet+xml"/>
  <Override PartName="/xl/comments11.xml" ContentType="application/vnd.openxmlformats-officedocument.spreadsheetml.comments+xml"/>
  <Override PartName="/xl/comments20.xml" ContentType="application/vnd.openxmlformats-officedocument.spreadsheetml.comments+xml"/>
  <Override PartName="/docProps/core.xml" ContentType="application/vnd.openxmlformats-package.core-properties+xml"/>
  <Override PartName="/xl/worksheets/sheet15.xml" ContentType="application/vnd.openxmlformats-officedocument.spreadsheetml.workshee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Override PartName="/xl/embeddings/oleObject6.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updateLinks="never" codeName="Questa_cartella_di_lavoro" defaultThemeVersion="124226"/>
  <bookViews>
    <workbookView xWindow="150" yWindow="-15" windowWidth="17355" windowHeight="11760" tabRatio="909"/>
  </bookViews>
  <sheets>
    <sheet name="Dati" sheetId="1" r:id="rId1"/>
    <sheet name="Firme Carta intestata città" sheetId="102" r:id="rId2"/>
    <sheet name="Ricavo dati org. per Ind. Dir. " sheetId="101" r:id="rId3"/>
    <sheet name="RSU permesso sindacale" sheetId="116" r:id="rId4"/>
    <sheet name="Piano di riparto" sheetId="98" r:id="rId5"/>
    <sheet name="1-M.O.F. PA " sheetId="58" r:id="rId6"/>
    <sheet name="1bis-Bilancio scuola" sheetId="112" r:id="rId7"/>
    <sheet name="Comunicazione risorse DS" sheetId="59" r:id="rId8"/>
    <sheet name="2-RSU-informativa al dsga" sheetId="63" r:id="rId9"/>
    <sheet name="3-MOF DOC " sheetId="97" r:id="rId10"/>
    <sheet name="4-FFSS" sheetId="48" r:id="rId11"/>
    <sheet name="5-GSS" sheetId="47" r:id="rId12"/>
    <sheet name="6-Ind.Dir.DSGA e SOST." sheetId="61" r:id="rId13"/>
    <sheet name="7-STRAORD ATA" sheetId="46" r:id="rId14"/>
    <sheet name="8-IISS" sheetId="44" r:id="rId15"/>
    <sheet name="9-Aree a rischio" sheetId="79" r:id="rId16"/>
    <sheet name="10-Riepilogo" sheetId="69" r:id="rId17"/>
    <sheet name="RelazioneComp.Finan." sheetId="9" r:id="rId18"/>
    <sheet name="Athena" sheetId="60" r:id="rId19"/>
    <sheet name="Relazione Ill. DS" sheetId="99" r:id="rId20"/>
    <sheet name="AA-AT art. 2" sheetId="71" r:id="rId21"/>
    <sheet name="AA-AT ex art. 7" sheetId="103" r:id="rId22"/>
    <sheet name="CS art. 7" sheetId="104" r:id="rId23"/>
    <sheet name="AA-AT Incarico specifico" sheetId="105" r:id="rId24"/>
    <sheet name="CS Incarico specifico" sheetId="107" r:id="rId25"/>
    <sheet name="Dichiarazione attività" sheetId="117" r:id="rId26"/>
    <sheet name="Pagamento FIS DOCENTI" sheetId="93" r:id="rId27"/>
    <sheet name="Pagamento Aree a rischio" sheetId="87" r:id="rId28"/>
    <sheet name="Pagamento FFSS" sheetId="88" r:id="rId29"/>
    <sheet name="Pagamento GSS" sheetId="81" r:id="rId30"/>
    <sheet name="pagamento ATA" sheetId="49" r:id="rId31"/>
    <sheet name="Pagamento IISS" sheetId="77" r:id="rId32"/>
    <sheet name="unione stampa FIS ATA" sheetId="55" r:id="rId33"/>
    <sheet name="Foglio2" sheetId="109" r:id="rId34"/>
  </sheets>
  <externalReferences>
    <externalReference r:id="rId35"/>
    <externalReference r:id="rId36"/>
    <externalReference r:id="rId37"/>
    <externalReference r:id="rId38"/>
    <externalReference r:id="rId39"/>
    <externalReference r:id="rId40"/>
  </externalReferences>
  <definedNames>
    <definedName name="_xlnm._FilterDatabase" localSheetId="26" hidden="1">'Pagamento FIS DOCENTI'!$A$1:$X$137</definedName>
    <definedName name="_Toc355990439" localSheetId="19">'Relazione Ill. DS'!$A$88</definedName>
    <definedName name="_Toc355990440" localSheetId="19">'Relazione Ill. DS'!$A$89</definedName>
    <definedName name="_Toc355990441" localSheetId="19">'Relazione Ill. DS'!$A$90</definedName>
    <definedName name="_Toc355990442" localSheetId="19">'Relazione Ill. DS'!$A$92</definedName>
    <definedName name="_Toc355990445" localSheetId="19">'Relazione Ill. DS'!$A$95</definedName>
    <definedName name="_Toc355990450" localSheetId="19">'Relazione Ill. DS'!$A$97</definedName>
    <definedName name="_Toc355990451" localSheetId="19">'Relazione Ill. DS'!$A$99</definedName>
    <definedName name="_Toc355990457" localSheetId="19">'Relazione Ill. DS'!$A$108</definedName>
    <definedName name="_Toc355990461" localSheetId="19">'Relazione Ill. DS'!$A$111</definedName>
    <definedName name="_Toc355990463" localSheetId="19">'Relazione Ill. DS'!$A$113</definedName>
    <definedName name="_Toc355990464" localSheetId="19">'Relazione Ill. DS'!$A$114</definedName>
    <definedName name="_Toc355990465" localSheetId="19">'Relazione Ill. DS'!$A$117</definedName>
    <definedName name="_Toc355990467" localSheetId="19">'Relazione Ill. DS'!$A$118</definedName>
    <definedName name="_Toc355990471" localSheetId="19">'Relazione Ill. DS'!$A$122</definedName>
    <definedName name="_Toc355990472" localSheetId="19">'Relazione Ill. DS'!$A$123</definedName>
    <definedName name="_Toc355990474" localSheetId="19">'Relazione Ill. DS'!$A$131</definedName>
    <definedName name="_Toc355990475" localSheetId="19">'Relazione Ill. DS'!$A$132</definedName>
    <definedName name="_Toc355990478" localSheetId="19">'Relazione Ill. DS'!$A$134</definedName>
    <definedName name="_Toc355990479" localSheetId="19">'Relazione Ill. DS'!$A$135</definedName>
    <definedName name="_Toc355990480" localSheetId="19">'Relazione Ill. DS'!$A$136</definedName>
    <definedName name="_Toc355990481" localSheetId="19">'Relazione Ill. DS'!$A$137</definedName>
    <definedName name="aa" localSheetId="9">[1]DETTAGLIO!$D$1:$AK$1</definedName>
    <definedName name="aa" localSheetId="15">[2]DETTAGLIO!$D$1:$AK$1</definedName>
    <definedName name="aa" localSheetId="27">[2]DETTAGLIO!$D$1:$AK$1</definedName>
    <definedName name="aa">[3]DETTAGLIO!$D$1:$AK$1</definedName>
    <definedName name="aaa">[1]DETTAGLIO!$D$1:$AK$1</definedName>
    <definedName name="aaaa" localSheetId="6">#REF!</definedName>
    <definedName name="aaaa" localSheetId="9">#REF!</definedName>
    <definedName name="aaaa" localSheetId="15">#REF!</definedName>
    <definedName name="aaaa" localSheetId="20">#REF!</definedName>
    <definedName name="aaaa" localSheetId="21">#REF!</definedName>
    <definedName name="aaaa" localSheetId="23">#REF!</definedName>
    <definedName name="aaaa" localSheetId="22">#REF!</definedName>
    <definedName name="aaaa" localSheetId="24">#REF!</definedName>
    <definedName name="aaaa" localSheetId="25">#REF!</definedName>
    <definedName name="aaaa" localSheetId="27">#REF!</definedName>
    <definedName name="aaaa" localSheetId="26">#REF!</definedName>
    <definedName name="aaaa" localSheetId="29">#REF!</definedName>
    <definedName name="aaaa" localSheetId="31">#REF!</definedName>
    <definedName name="aaaa">#REF!</definedName>
    <definedName name="_xlnm.Print_Area" localSheetId="16">'10-Riepilogo'!$A$1:$E$58</definedName>
    <definedName name="_xlnm.Print_Area" localSheetId="6">'1bis-Bilancio scuola'!$A$1:$H$30</definedName>
    <definedName name="_xlnm.Print_Area" localSheetId="5">'1-M.O.F. PA '!$C$1:$E$27</definedName>
    <definedName name="_xlnm.Print_Area" localSheetId="9">'3-MOF DOC '!$A$1:$K$127</definedName>
    <definedName name="_xlnm.Print_Area" localSheetId="10">'4-FFSS'!$A$1:$D$14</definedName>
    <definedName name="_xlnm.Print_Area" localSheetId="11">'5-GSS'!$A$1:$H$11</definedName>
    <definedName name="_xlnm.Print_Area" localSheetId="12">'6-Ind.Dir.DSGA e SOST.'!$A$1:$AL$33</definedName>
    <definedName name="_xlnm.Print_Area" localSheetId="13">'7-STRAORD ATA'!$A$1:$H$56</definedName>
    <definedName name="_xlnm.Print_Area" localSheetId="14">'8-IISS'!$A$1:$E$19</definedName>
    <definedName name="_xlnm.Print_Area" localSheetId="15">'9-Aree a rischio'!$A$1:$F$16</definedName>
    <definedName name="_xlnm.Print_Area" localSheetId="20">'AA-AT art. 2'!$A$1:$J$31</definedName>
    <definedName name="_xlnm.Print_Area" localSheetId="21">'AA-AT ex art. 7'!$A$1:$J$31</definedName>
    <definedName name="_xlnm.Print_Area" localSheetId="23">'AA-AT Incarico specifico'!$A$1:$J$31</definedName>
    <definedName name="_xlnm.Print_Area" localSheetId="18">Athena!$A$1:$B$77</definedName>
    <definedName name="_xlnm.Print_Area" localSheetId="7">'Comunicazione risorse DS'!$A$1:$H$92</definedName>
    <definedName name="_xlnm.Print_Area" localSheetId="22">'CS art. 7'!$A$1:$J$30</definedName>
    <definedName name="_xlnm.Print_Area" localSheetId="24">'CS Incarico specifico'!$A$1:$J$30</definedName>
    <definedName name="_xlnm.Print_Area" localSheetId="0">Dati!$A$3:$B$37</definedName>
    <definedName name="_xlnm.Print_Area" localSheetId="25">'Dichiarazione attività'!$A$1:$J$37</definedName>
    <definedName name="_xlnm.Print_Area" localSheetId="30">'pagamento ATA'!$A$1:$X$49</definedName>
    <definedName name="_xlnm.Print_Area" localSheetId="26">'Pagamento FIS DOCENTI'!$A$1:$Z$148</definedName>
    <definedName name="_xlnm.Print_Area" localSheetId="19">'Relazione Ill. DS'!$A$1:$I$215</definedName>
    <definedName name="_xlnm.Print_Area" localSheetId="17">RelazioneComp.Finan.!$A$1:$R$196</definedName>
    <definedName name="FFSS_IISS" localSheetId="6">#REF!</definedName>
    <definedName name="FFSS_IISS" localSheetId="9">#REF!</definedName>
    <definedName name="FFSS_IISS" localSheetId="20">#REF!</definedName>
    <definedName name="FFSS_IISS" localSheetId="21">#REF!</definedName>
    <definedName name="FFSS_IISS" localSheetId="23">#REF!</definedName>
    <definedName name="FFSS_IISS" localSheetId="22">#REF!</definedName>
    <definedName name="FFSS_IISS" localSheetId="24">#REF!</definedName>
    <definedName name="FFSS_IISS" localSheetId="25">#REF!</definedName>
    <definedName name="FFSS_IISS" localSheetId="27">#REF!</definedName>
    <definedName name="FFSS_IISS" localSheetId="26">#REF!</definedName>
    <definedName name="FFSS_IISS" localSheetId="29">#REF!</definedName>
    <definedName name="FFSS_IISS" localSheetId="31">#REF!</definedName>
    <definedName name="FFSS_IISS">#REF!</definedName>
    <definedName name="FUNZ_STRUM_INC_AGG" localSheetId="16">#REF!</definedName>
    <definedName name="FUNZ_STRUM_INC_AGG" localSheetId="6">#REF!</definedName>
    <definedName name="FUNZ_STRUM_INC_AGG" localSheetId="9">#REF!</definedName>
    <definedName name="FUNZ_STRUM_INC_AGG" localSheetId="10">#REF!</definedName>
    <definedName name="FUNZ_STRUM_INC_AGG" localSheetId="11">#REF!</definedName>
    <definedName name="FUNZ_STRUM_INC_AGG" localSheetId="12">#REF!</definedName>
    <definedName name="FUNZ_STRUM_INC_AGG" localSheetId="13">#REF!</definedName>
    <definedName name="FUNZ_STRUM_INC_AGG" localSheetId="14">#REF!</definedName>
    <definedName name="FUNZ_STRUM_INC_AGG" localSheetId="15">#REF!</definedName>
    <definedName name="FUNZ_STRUM_INC_AGG" localSheetId="20">#REF!</definedName>
    <definedName name="FUNZ_STRUM_INC_AGG" localSheetId="21">#REF!</definedName>
    <definedName name="FUNZ_STRUM_INC_AGG" localSheetId="23">#REF!</definedName>
    <definedName name="FUNZ_STRUM_INC_AGG" localSheetId="18">#REF!</definedName>
    <definedName name="FUNZ_STRUM_INC_AGG" localSheetId="7">#REF!</definedName>
    <definedName name="FUNZ_STRUM_INC_AGG" localSheetId="22">#REF!</definedName>
    <definedName name="FUNZ_STRUM_INC_AGG" localSheetId="24">#REF!</definedName>
    <definedName name="FUNZ_STRUM_INC_AGG" localSheetId="25">#REF!</definedName>
    <definedName name="FUNZ_STRUM_INC_AGG" localSheetId="27">#REF!</definedName>
    <definedName name="FUNZ_STRUM_INC_AGG" localSheetId="30">#REF!</definedName>
    <definedName name="FUNZ_STRUM_INC_AGG" localSheetId="28">#REF!</definedName>
    <definedName name="FUNZ_STRUM_INC_AGG" localSheetId="26">#REF!</definedName>
    <definedName name="FUNZ_STRUM_INC_AGG" localSheetId="29">#REF!</definedName>
    <definedName name="FUNZ_STRUM_INC_AGG" localSheetId="31">#REF!</definedName>
    <definedName name="FUNZ_STRUM_INC_AGG">#REF!</definedName>
    <definedName name="gss" localSheetId="6">#REF!</definedName>
    <definedName name="gss" localSheetId="9">#REF!</definedName>
    <definedName name="gss" localSheetId="21">#REF!</definedName>
    <definedName name="gss" localSheetId="23">#REF!</definedName>
    <definedName name="gss" localSheetId="22">#REF!</definedName>
    <definedName name="gss" localSheetId="24">#REF!</definedName>
    <definedName name="gss" localSheetId="25">#REF!</definedName>
    <definedName name="gss" localSheetId="27">#REF!</definedName>
    <definedName name="gss" localSheetId="26">#REF!</definedName>
    <definedName name="gss">#REF!</definedName>
    <definedName name="pagamenti_BONUS" localSheetId="6">#REF!</definedName>
    <definedName name="pagamenti_BONUS" localSheetId="9">#REF!</definedName>
    <definedName name="pagamenti_BONUS" localSheetId="21">#REF!</definedName>
    <definedName name="pagamenti_BONUS" localSheetId="23">#REF!</definedName>
    <definedName name="pagamenti_BONUS" localSheetId="22">#REF!</definedName>
    <definedName name="pagamenti_BONUS" localSheetId="24">#REF!</definedName>
    <definedName name="pagamenti_BONUS" localSheetId="25">#REF!</definedName>
    <definedName name="pagamenti_BONUS" localSheetId="26">#REF!</definedName>
    <definedName name="pagamenti_BONUS">#REF!</definedName>
    <definedName name="XX" localSheetId="16">[4]DETTAGLIO!$D$1:$AK$1</definedName>
    <definedName name="XX" localSheetId="9">[4]DETTAGLIO!$D$1:$AK$1</definedName>
    <definedName name="XX" localSheetId="10">#REF!</definedName>
    <definedName name="XX" localSheetId="11">[4]DETTAGLIO!$D$1:$AK$1</definedName>
    <definedName name="XX" localSheetId="13">[4]DETTAGLIO!$D$1:$AK$1</definedName>
    <definedName name="XX" localSheetId="14">[4]DETTAGLIO!$D$1:$AK$1</definedName>
    <definedName name="XX" localSheetId="15">#REF!</definedName>
    <definedName name="XX" localSheetId="18">[4]DETTAGLIO!$D$1:$AK$1</definedName>
    <definedName name="XX" localSheetId="27">#REF!</definedName>
    <definedName name="XX" localSheetId="30">[4]DETTAGLIO!$D$1:$AK$1</definedName>
    <definedName name="XX" localSheetId="28">#REF!</definedName>
    <definedName name="XX" localSheetId="29">[4]DETTAGLIO!$D$1:$AK$1</definedName>
    <definedName name="XX" localSheetId="31">[4]DETTAGLIO!$D$1:$AK$1</definedName>
    <definedName name="XX">[3]DETTAGLIO!$D$1:$AK$1</definedName>
    <definedName name="YY" localSheetId="16">[4]DETTAGLIO!$D$1:$AK$1</definedName>
    <definedName name="YY" localSheetId="9">[4]DETTAGLIO!$D$1:$AK$1</definedName>
    <definedName name="YY" localSheetId="10">#REF!</definedName>
    <definedName name="YY" localSheetId="11">[4]DETTAGLIO!$D$1:$AK$1</definedName>
    <definedName name="YY" localSheetId="13">[4]DETTAGLIO!$D$1:$AK$1</definedName>
    <definedName name="YY" localSheetId="14">[4]DETTAGLIO!$D$1:$AK$1</definedName>
    <definedName name="YY" localSheetId="15">#REF!</definedName>
    <definedName name="YY" localSheetId="18">[4]DETTAGLIO!$D$1:$AK$1</definedName>
    <definedName name="YY" localSheetId="27">#REF!</definedName>
    <definedName name="YY" localSheetId="30">[4]DETTAGLIO!$D$1:$AK$1</definedName>
    <definedName name="YY" localSheetId="28">#REF!</definedName>
    <definedName name="YY" localSheetId="29">[4]DETTAGLIO!$D$1:$AK$1</definedName>
    <definedName name="YY" localSheetId="31">[4]DETTAGLIO!$D$1:$AK$1</definedName>
    <definedName name="YY">[3]DETTAGLIO!$D$1:$AK$1</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17"/>
  <c r="I11"/>
  <c r="I9"/>
  <c r="I8"/>
  <c r="A12" i="9"/>
  <c r="B60" i="60"/>
  <c r="B39"/>
  <c r="B29"/>
  <c r="B3"/>
  <c r="F22" i="99"/>
  <c r="A212" l="1"/>
  <c r="F214"/>
  <c r="E35" i="117"/>
  <c r="E7" i="88"/>
  <c r="E8"/>
  <c r="E9"/>
  <c r="E10"/>
  <c r="E11"/>
  <c r="E6"/>
  <c r="A7"/>
  <c r="B7"/>
  <c r="A8"/>
  <c r="B8"/>
  <c r="A9"/>
  <c r="B9"/>
  <c r="A10"/>
  <c r="B10"/>
  <c r="A11"/>
  <c r="B11"/>
  <c r="B6"/>
  <c r="A6"/>
  <c r="A5" i="81"/>
  <c r="A6"/>
  <c r="A7"/>
  <c r="C5"/>
  <c r="C6"/>
  <c r="C7"/>
  <c r="D5"/>
  <c r="E5" s="1"/>
  <c r="F5" s="1"/>
  <c r="H5" s="1"/>
  <c r="D6"/>
  <c r="D7"/>
  <c r="D4"/>
  <c r="E4" s="1"/>
  <c r="F4" s="1"/>
  <c r="H4" s="1"/>
  <c r="C4"/>
  <c r="A4"/>
  <c r="E8" i="77"/>
  <c r="E9"/>
  <c r="E10"/>
  <c r="E11"/>
  <c r="E12"/>
  <c r="E13"/>
  <c r="E14"/>
  <c r="E15"/>
  <c r="E16"/>
  <c r="E7"/>
  <c r="A11"/>
  <c r="B11"/>
  <c r="D11"/>
  <c r="A12"/>
  <c r="B12"/>
  <c r="D12"/>
  <c r="A13"/>
  <c r="B13"/>
  <c r="D13"/>
  <c r="A14"/>
  <c r="B14"/>
  <c r="D14"/>
  <c r="A15"/>
  <c r="B15"/>
  <c r="D15"/>
  <c r="A16"/>
  <c r="B16"/>
  <c r="D16"/>
  <c r="A8"/>
  <c r="A9"/>
  <c r="A10"/>
  <c r="B9"/>
  <c r="D8"/>
  <c r="D9"/>
  <c r="D10"/>
  <c r="E36" i="117"/>
  <c r="A15"/>
  <c r="A6"/>
  <c r="A5"/>
  <c r="A4"/>
  <c r="A3"/>
  <c r="A2"/>
  <c r="C95" i="97" l="1"/>
  <c r="C96"/>
  <c r="C97"/>
  <c r="C98"/>
  <c r="C99"/>
  <c r="B15" i="63"/>
  <c r="D7" i="58"/>
  <c r="E8" i="79"/>
  <c r="E7"/>
  <c r="F12" i="46"/>
  <c r="G12" s="1"/>
  <c r="F26"/>
  <c r="G26" s="1"/>
  <c r="H114" i="97"/>
  <c r="I114" s="1"/>
  <c r="G114"/>
  <c r="H113"/>
  <c r="I113" s="1"/>
  <c r="G113"/>
  <c r="H112"/>
  <c r="I112" s="1"/>
  <c r="G112"/>
  <c r="H111"/>
  <c r="I111" s="1"/>
  <c r="G111"/>
  <c r="H110"/>
  <c r="I110" s="1"/>
  <c r="G110"/>
  <c r="H92"/>
  <c r="I92" s="1"/>
  <c r="G92"/>
  <c r="H91"/>
  <c r="I91" s="1"/>
  <c r="G91"/>
  <c r="H90"/>
  <c r="I90" s="1"/>
  <c r="G90"/>
  <c r="H89"/>
  <c r="I89" s="1"/>
  <c r="G89"/>
  <c r="H88"/>
  <c r="I88" s="1"/>
  <c r="G88"/>
  <c r="F101"/>
  <c r="G38"/>
  <c r="H38"/>
  <c r="I38" s="1"/>
  <c r="G22"/>
  <c r="G23"/>
  <c r="G24"/>
  <c r="H23"/>
  <c r="H24"/>
  <c r="G4"/>
  <c r="G5"/>
  <c r="J71"/>
  <c r="A119" i="9"/>
  <c r="A118"/>
  <c r="N119"/>
  <c r="C119"/>
  <c r="N118"/>
  <c r="A117"/>
  <c r="A116"/>
  <c r="A115"/>
  <c r="A114"/>
  <c r="N117"/>
  <c r="C117"/>
  <c r="N115"/>
  <c r="C115"/>
  <c r="N113"/>
  <c r="C113"/>
  <c r="N112"/>
  <c r="N110"/>
  <c r="N111"/>
  <c r="C109"/>
  <c r="C108"/>
  <c r="C106"/>
  <c r="C111"/>
  <c r="A113"/>
  <c r="A112"/>
  <c r="A111"/>
  <c r="D23" i="69" l="1"/>
  <c r="H5" i="97" l="1"/>
  <c r="I5" s="1"/>
  <c r="H4"/>
  <c r="I4" s="1"/>
  <c r="H25" i="112" l="1"/>
  <c r="H22"/>
  <c r="F41" i="46" l="1"/>
  <c r="G41" s="1"/>
  <c r="D6" i="47"/>
  <c r="A57" i="69" l="1"/>
  <c r="A191" i="9" s="1"/>
  <c r="A56" i="69"/>
  <c r="A190" i="9" s="1"/>
  <c r="A55" i="69"/>
  <c r="A189" i="9" s="1"/>
  <c r="A54" i="69"/>
  <c r="A188" i="9" s="1"/>
  <c r="A53" i="69"/>
  <c r="A187" i="9" s="1"/>
  <c r="D5" i="101" l="1"/>
  <c r="A10" l="1"/>
  <c r="A4"/>
  <c r="C39" i="63"/>
  <c r="A39"/>
  <c r="E55" i="46" l="1"/>
  <c r="F46"/>
  <c r="G46" s="1"/>
  <c r="F25"/>
  <c r="F11"/>
  <c r="G11" s="1"/>
  <c r="F55" l="1"/>
  <c r="C43" i="69" s="1"/>
  <c r="G25" i="46"/>
  <c r="G55" s="1"/>
  <c r="D43" i="69" s="1"/>
  <c r="Q30" i="116"/>
  <c r="N30"/>
  <c r="K30"/>
  <c r="H30"/>
  <c r="E30"/>
  <c r="B30"/>
  <c r="P32" l="1"/>
  <c r="A2" i="46"/>
  <c r="E57"/>
  <c r="E56"/>
  <c r="F48"/>
  <c r="G48" s="1"/>
  <c r="F47"/>
  <c r="G47" s="1"/>
  <c r="F45"/>
  <c r="G45" s="1"/>
  <c r="F44"/>
  <c r="G44" s="1"/>
  <c r="F42"/>
  <c r="G42" s="1"/>
  <c r="F43"/>
  <c r="G43" s="1"/>
  <c r="F40"/>
  <c r="G40" s="1"/>
  <c r="F39"/>
  <c r="G39" s="1"/>
  <c r="F38"/>
  <c r="G38" s="1"/>
  <c r="F37"/>
  <c r="G37" s="1"/>
  <c r="F36"/>
  <c r="G36" s="1"/>
  <c r="F35"/>
  <c r="G35" s="1"/>
  <c r="G34"/>
  <c r="F34"/>
  <c r="E34"/>
  <c r="D34"/>
  <c r="F28"/>
  <c r="G28" s="1"/>
  <c r="F27"/>
  <c r="G27" s="1"/>
  <c r="F24"/>
  <c r="G24" s="1"/>
  <c r="F23"/>
  <c r="G23" s="1"/>
  <c r="F22"/>
  <c r="G22" s="1"/>
  <c r="F21"/>
  <c r="G21" s="1"/>
  <c r="F14"/>
  <c r="G14" s="1"/>
  <c r="F13"/>
  <c r="G13" s="1"/>
  <c r="F10"/>
  <c r="G10" s="1"/>
  <c r="F9"/>
  <c r="G9" s="1"/>
  <c r="F8"/>
  <c r="G8" s="1"/>
  <c r="F7"/>
  <c r="G7" s="1"/>
  <c r="F102" i="97"/>
  <c r="H102" s="1"/>
  <c r="C102"/>
  <c r="D102"/>
  <c r="F8" i="79"/>
  <c r="I102" i="97" s="1"/>
  <c r="I80"/>
  <c r="C23" i="63"/>
  <c r="C19"/>
  <c r="I79" i="97"/>
  <c r="C8" i="63"/>
  <c r="B11"/>
  <c r="C11"/>
  <c r="B12"/>
  <c r="C12"/>
  <c r="H43" i="97"/>
  <c r="I43" s="1"/>
  <c r="G43"/>
  <c r="H42"/>
  <c r="I42" s="1"/>
  <c r="G42"/>
  <c r="H41"/>
  <c r="I41" s="1"/>
  <c r="G41"/>
  <c r="H40"/>
  <c r="I40" s="1"/>
  <c r="G40"/>
  <c r="H39"/>
  <c r="I39" s="1"/>
  <c r="G39"/>
  <c r="H37"/>
  <c r="I37" s="1"/>
  <c r="H36"/>
  <c r="I36" s="1"/>
  <c r="G36"/>
  <c r="H35"/>
  <c r="I35" s="1"/>
  <c r="G35"/>
  <c r="H34"/>
  <c r="I34" s="1"/>
  <c r="G34"/>
  <c r="H33"/>
  <c r="I33" s="1"/>
  <c r="G33"/>
  <c r="H32"/>
  <c r="I32" s="1"/>
  <c r="G32"/>
  <c r="H31"/>
  <c r="I31" s="1"/>
  <c r="G31"/>
  <c r="H30"/>
  <c r="I30" s="1"/>
  <c r="G30"/>
  <c r="H29"/>
  <c r="I29" s="1"/>
  <c r="G29"/>
  <c r="H28"/>
  <c r="I28" s="1"/>
  <c r="G28"/>
  <c r="H27"/>
  <c r="I27" s="1"/>
  <c r="G27"/>
  <c r="H25"/>
  <c r="I25" s="1"/>
  <c r="G25"/>
  <c r="I24"/>
  <c r="I23"/>
  <c r="H22"/>
  <c r="I22" s="1"/>
  <c r="H21"/>
  <c r="I21" s="1"/>
  <c r="G21"/>
  <c r="G53" i="46" l="1"/>
  <c r="G102" i="97"/>
  <c r="G54" i="46"/>
  <c r="F56"/>
  <c r="F57"/>
  <c r="G29"/>
  <c r="G57"/>
  <c r="D40" i="69" s="1"/>
  <c r="H3" i="116"/>
  <c r="G49" i="46"/>
  <c r="F15"/>
  <c r="G15"/>
  <c r="F54"/>
  <c r="C37" i="69" s="1"/>
  <c r="F53" i="46"/>
  <c r="C38" i="69" s="1"/>
  <c r="G56" i="46"/>
  <c r="D39" i="69" s="1"/>
  <c r="F29" i="46"/>
  <c r="F49"/>
  <c r="G37" i="97"/>
  <c r="D37" i="69" l="1"/>
  <c r="K82" i="9"/>
  <c r="D38" i="69"/>
  <c r="K95" i="9"/>
  <c r="G58" i="46"/>
  <c r="F58"/>
  <c r="C46" i="63"/>
  <c r="G33" i="46" s="1"/>
  <c r="C44" i="63"/>
  <c r="G19" i="46" s="1"/>
  <c r="C42" i="63"/>
  <c r="G5" i="46" s="1"/>
  <c r="A46" i="63"/>
  <c r="A33" i="46" s="1"/>
  <c r="C43" s="1"/>
  <c r="A44" i="63"/>
  <c r="A19" i="46" s="1"/>
  <c r="C26" s="1"/>
  <c r="A42" i="63"/>
  <c r="A5" i="46" s="1"/>
  <c r="C12" s="1"/>
  <c r="A26" i="9" l="1"/>
  <c r="A23" i="63" l="1"/>
  <c r="A19"/>
  <c r="W22" i="61" l="1"/>
  <c r="AB22" s="1"/>
  <c r="E9" i="79"/>
  <c r="E10"/>
  <c r="F10" s="1"/>
  <c r="E11"/>
  <c r="E12"/>
  <c r="H101" i="97"/>
  <c r="D101"/>
  <c r="C101"/>
  <c r="G87"/>
  <c r="G9" i="47"/>
  <c r="E8"/>
  <c r="F8" s="1"/>
  <c r="H8" s="1"/>
  <c r="D7"/>
  <c r="E7" s="1"/>
  <c r="F7" s="1"/>
  <c r="H7" s="1"/>
  <c r="C94" i="97"/>
  <c r="B70" i="59" l="1"/>
  <c r="A77" i="60"/>
  <c r="A210" i="99" s="1"/>
  <c r="A76" i="60"/>
  <c r="A209" i="99" s="1"/>
  <c r="A75" i="60"/>
  <c r="A208" i="99" s="1"/>
  <c r="A74" i="60"/>
  <c r="A207" i="99" s="1"/>
  <c r="B73" i="60"/>
  <c r="H206" i="99" s="1"/>
  <c r="A73" i="60"/>
  <c r="A206" i="99" s="1"/>
  <c r="A184"/>
  <c r="A185"/>
  <c r="A186"/>
  <c r="H184"/>
  <c r="A183"/>
  <c r="A182"/>
  <c r="H179"/>
  <c r="A177"/>
  <c r="A178"/>
  <c r="A179"/>
  <c r="A180"/>
  <c r="A173"/>
  <c r="A174"/>
  <c r="A175"/>
  <c r="A176"/>
  <c r="A172"/>
  <c r="A152"/>
  <c r="A151"/>
  <c r="H150"/>
  <c r="A150"/>
  <c r="H149"/>
  <c r="A149"/>
  <c r="A148"/>
  <c r="H146"/>
  <c r="H147"/>
  <c r="A141"/>
  <c r="A142"/>
  <c r="A143"/>
  <c r="A144"/>
  <c r="A145"/>
  <c r="A146"/>
  <c r="A147"/>
  <c r="A140"/>
  <c r="A57" i="60" l="1"/>
  <c r="A171" i="99" s="1"/>
  <c r="A71" i="60"/>
  <c r="A198" i="99" s="1"/>
  <c r="A67" i="60"/>
  <c r="A194" i="99" s="1"/>
  <c r="A68" i="60"/>
  <c r="A195" i="99" s="1"/>
  <c r="A69" i="60"/>
  <c r="A196" i="99" s="1"/>
  <c r="A70" i="60"/>
  <c r="A197" i="99" s="1"/>
  <c r="A63" i="60"/>
  <c r="A190" i="99" s="1"/>
  <c r="A64" i="60"/>
  <c r="A191" i="99" s="1"/>
  <c r="A65" i="60"/>
  <c r="A192" i="99" s="1"/>
  <c r="A66" i="60"/>
  <c r="A193" i="99" s="1"/>
  <c r="A62" i="60"/>
  <c r="A189" i="99" s="1"/>
  <c r="A192" i="9"/>
  <c r="A204" i="99" s="1"/>
  <c r="L167" i="9"/>
  <c r="L168"/>
  <c r="L169"/>
  <c r="L170"/>
  <c r="L171"/>
  <c r="L172"/>
  <c r="L173"/>
  <c r="L174"/>
  <c r="L175" l="1"/>
  <c r="D32"/>
  <c r="D31"/>
  <c r="D30"/>
  <c r="D29"/>
  <c r="D28"/>
  <c r="D27"/>
  <c r="D26"/>
  <c r="D25"/>
  <c r="H86" i="59"/>
  <c r="B86"/>
  <c r="B85"/>
  <c r="H83"/>
  <c r="B83"/>
  <c r="H82"/>
  <c r="B82"/>
  <c r="H80"/>
  <c r="B80"/>
  <c r="B79"/>
  <c r="H77"/>
  <c r="B77"/>
  <c r="B76"/>
  <c r="H73"/>
  <c r="B73"/>
  <c r="B72"/>
  <c r="F30" i="112"/>
  <c r="A29"/>
  <c r="D56" i="69"/>
  <c r="N190" i="9" s="1"/>
  <c r="A6" i="112"/>
  <c r="A5"/>
  <c r="A4"/>
  <c r="A3"/>
  <c r="A2"/>
  <c r="B36" i="63"/>
  <c r="B30"/>
  <c r="B22"/>
  <c r="P5" i="61"/>
  <c r="H119" i="97"/>
  <c r="I119" s="1"/>
  <c r="G119"/>
  <c r="G120"/>
  <c r="H120"/>
  <c r="I120" s="1"/>
  <c r="G118"/>
  <c r="H118"/>
  <c r="I118" s="1"/>
  <c r="H122"/>
  <c r="I122" s="1"/>
  <c r="G122"/>
  <c r="G121"/>
  <c r="G117"/>
  <c r="G18"/>
  <c r="G54"/>
  <c r="G55"/>
  <c r="G62"/>
  <c r="G63"/>
  <c r="G64"/>
  <c r="G61"/>
  <c r="G60"/>
  <c r="G59"/>
  <c r="G58"/>
  <c r="G57"/>
  <c r="G74"/>
  <c r="G75"/>
  <c r="G76"/>
  <c r="G73"/>
  <c r="H76"/>
  <c r="I76" s="1"/>
  <c r="H75"/>
  <c r="I75" s="1"/>
  <c r="H74"/>
  <c r="I74" s="1"/>
  <c r="H73"/>
  <c r="I73" s="1"/>
  <c r="H72"/>
  <c r="I72" s="1"/>
  <c r="G72"/>
  <c r="G116"/>
  <c r="H117"/>
  <c r="I117" s="1"/>
  <c r="H123"/>
  <c r="I123" s="1"/>
  <c r="G123"/>
  <c r="H121"/>
  <c r="I121" s="1"/>
  <c r="H64"/>
  <c r="I64" s="1"/>
  <c r="H63"/>
  <c r="I63" s="1"/>
  <c r="H62"/>
  <c r="I62" s="1"/>
  <c r="H61"/>
  <c r="I61" s="1"/>
  <c r="H60"/>
  <c r="I60" s="1"/>
  <c r="H59"/>
  <c r="I59" s="1"/>
  <c r="H58"/>
  <c r="I58" s="1"/>
  <c r="H57"/>
  <c r="I57" s="1"/>
  <c r="H55"/>
  <c r="I55" s="1"/>
  <c r="H54"/>
  <c r="I54" s="1"/>
  <c r="H53"/>
  <c r="I53" s="1"/>
  <c r="G53"/>
  <c r="H52"/>
  <c r="I52" s="1"/>
  <c r="G52"/>
  <c r="H51"/>
  <c r="I51" s="1"/>
  <c r="G51"/>
  <c r="H50"/>
  <c r="I50" s="1"/>
  <c r="G50"/>
  <c r="H49"/>
  <c r="I49" s="1"/>
  <c r="G49"/>
  <c r="H48"/>
  <c r="I48" s="1"/>
  <c r="G48"/>
  <c r="J8"/>
  <c r="H9"/>
  <c r="I9" s="1"/>
  <c r="H45"/>
  <c r="I45" s="1"/>
  <c r="G9"/>
  <c r="G8"/>
  <c r="C16" i="69" s="1"/>
  <c r="H13" i="97"/>
  <c r="I13" s="1"/>
  <c r="H14"/>
  <c r="I14" s="1"/>
  <c r="H15"/>
  <c r="I15" s="1"/>
  <c r="H16"/>
  <c r="I16" s="1"/>
  <c r="H17"/>
  <c r="I17" s="1"/>
  <c r="H18"/>
  <c r="I18" s="1"/>
  <c r="H19"/>
  <c r="I19" s="1"/>
  <c r="G19"/>
  <c r="G17"/>
  <c r="G16"/>
  <c r="G15"/>
  <c r="G14"/>
  <c r="G13"/>
  <c r="H12"/>
  <c r="I12" s="1"/>
  <c r="G12"/>
  <c r="G45"/>
  <c r="G46"/>
  <c r="H46"/>
  <c r="I46" s="1"/>
  <c r="H116"/>
  <c r="I116" s="1"/>
  <c r="B10" i="60"/>
  <c r="H145" i="99" s="1"/>
  <c r="C4" i="63"/>
  <c r="H63" i="59"/>
  <c r="H58"/>
  <c r="H53"/>
  <c r="H48"/>
  <c r="H43"/>
  <c r="H36"/>
  <c r="H26"/>
  <c r="C1" i="58"/>
  <c r="B8" i="112" s="1"/>
  <c r="E23" i="58"/>
  <c r="E17"/>
  <c r="E15"/>
  <c r="A202" i="99" l="1"/>
  <c r="A201"/>
  <c r="G115" i="97"/>
  <c r="C30" i="69" s="1"/>
  <c r="F7" i="79"/>
  <c r="I101" i="97" s="1"/>
  <c r="J103" s="1"/>
  <c r="D28" i="69" s="1"/>
  <c r="G101" i="97"/>
  <c r="G103" s="1"/>
  <c r="B21" i="60"/>
  <c r="H175" i="99" s="1"/>
  <c r="A203"/>
  <c r="B67" i="60"/>
  <c r="H194" i="99" s="1"/>
  <c r="A200"/>
  <c r="A199"/>
  <c r="H84" i="59"/>
  <c r="J93" i="97"/>
  <c r="G100"/>
  <c r="G77"/>
  <c r="C24" i="69" s="1"/>
  <c r="D24" s="1"/>
  <c r="G109" i="97"/>
  <c r="G93"/>
  <c r="C26" i="69" s="1"/>
  <c r="D26" s="1"/>
  <c r="G124" i="97"/>
  <c r="C31" i="69" s="1"/>
  <c r="G71" i="97"/>
  <c r="C23" i="69" s="1"/>
  <c r="J77" i="97"/>
  <c r="J115"/>
  <c r="J124"/>
  <c r="G56"/>
  <c r="C21" i="69" s="1"/>
  <c r="G65" i="97"/>
  <c r="C22" i="69" s="1"/>
  <c r="D22" s="1"/>
  <c r="G78" i="9" s="1"/>
  <c r="J65" i="97"/>
  <c r="G47"/>
  <c r="J56"/>
  <c r="D21" i="69" s="1"/>
  <c r="G77" i="9" s="1"/>
  <c r="J47" i="97"/>
  <c r="G20"/>
  <c r="C18" i="69" s="1"/>
  <c r="J20" i="97"/>
  <c r="A42" i="60"/>
  <c r="A156" i="99" s="1"/>
  <c r="A43" i="60"/>
  <c r="A157" i="99" s="1"/>
  <c r="A44" i="60"/>
  <c r="A158" i="99" s="1"/>
  <c r="A45" i="60"/>
  <c r="A159" i="99" s="1"/>
  <c r="A46" i="60"/>
  <c r="A160" i="99" s="1"/>
  <c r="A47" i="60"/>
  <c r="A161" i="99" s="1"/>
  <c r="A48" i="60"/>
  <c r="A162" i="99" s="1"/>
  <c r="A49" i="60"/>
  <c r="A163" i="99" s="1"/>
  <c r="A50" i="60"/>
  <c r="A164" i="99" s="1"/>
  <c r="A51" i="60"/>
  <c r="A165" i="99" s="1"/>
  <c r="A52" i="60"/>
  <c r="A166" i="99" s="1"/>
  <c r="A53" i="60"/>
  <c r="A167" i="99" s="1"/>
  <c r="A54" i="60"/>
  <c r="A168" i="99" s="1"/>
  <c r="A55" i="60"/>
  <c r="A169" i="99" s="1"/>
  <c r="A56" i="60"/>
  <c r="A170" i="99" s="1"/>
  <c r="A41" i="60"/>
  <c r="A155" i="99" s="1"/>
  <c r="B16" i="60"/>
  <c r="H151" i="99" s="1"/>
  <c r="H12" i="112" l="1"/>
  <c r="D53" i="69" s="1"/>
  <c r="N187" i="9" s="1"/>
  <c r="H72" i="59"/>
  <c r="H74" s="1"/>
  <c r="H16" i="112"/>
  <c r="D54" i="69" s="1"/>
  <c r="N188" i="9" s="1"/>
  <c r="H76" i="59"/>
  <c r="H78" s="1"/>
  <c r="H19" i="112"/>
  <c r="D55" i="69" s="1"/>
  <c r="N189" i="9" s="1"/>
  <c r="H79" i="59"/>
  <c r="H81" s="1"/>
  <c r="H202" i="99"/>
  <c r="D57" i="69"/>
  <c r="N191" i="9" s="1"/>
  <c r="H85" i="59"/>
  <c r="K97" i="9"/>
  <c r="B51" i="60"/>
  <c r="H165" i="99" s="1"/>
  <c r="G79" i="9"/>
  <c r="B49" i="60"/>
  <c r="H163" i="99" s="1"/>
  <c r="G90" i="9"/>
  <c r="B47" i="60"/>
  <c r="H161" i="99" s="1"/>
  <c r="A109" i="9"/>
  <c r="A108"/>
  <c r="A107"/>
  <c r="A106"/>
  <c r="A105"/>
  <c r="A110" s="1"/>
  <c r="B18" i="60" l="1"/>
  <c r="H172" i="99" s="1"/>
  <c r="B19" i="60"/>
  <c r="H173" i="99" s="1"/>
  <c r="H200"/>
  <c r="B20" i="60"/>
  <c r="H174" i="99" s="1"/>
  <c r="H201"/>
  <c r="B22" i="60"/>
  <c r="H27" i="112"/>
  <c r="A167" i="9"/>
  <c r="H199" i="99" l="1"/>
  <c r="H176"/>
  <c r="B23" i="60"/>
  <c r="H177" i="99" s="1"/>
  <c r="D1" i="69"/>
  <c r="N26" i="9"/>
  <c r="H203" i="99" l="1"/>
  <c r="D58" i="69"/>
  <c r="N192" i="9" s="1"/>
  <c r="H204" i="99" s="1"/>
  <c r="B53" i="60" l="1"/>
  <c r="H167" i="99" s="1"/>
  <c r="G92" i="9"/>
  <c r="N69" l="1"/>
  <c r="A69"/>
  <c r="N122" l="1"/>
  <c r="F167"/>
  <c r="A194"/>
  <c r="A91" i="59"/>
  <c r="B33" i="1" l="1"/>
  <c r="B23"/>
  <c r="H87" i="59" l="1"/>
  <c r="B37" i="1"/>
  <c r="E3" i="116" s="1"/>
  <c r="E4" s="1"/>
  <c r="P33" s="1"/>
  <c r="H4" s="1"/>
  <c r="D11" i="101"/>
  <c r="B11" s="1"/>
  <c r="D7"/>
  <c r="D6"/>
  <c r="B7" l="1"/>
  <c r="H89" i="59"/>
  <c r="A6" i="107"/>
  <c r="A5"/>
  <c r="A4"/>
  <c r="A3"/>
  <c r="A2"/>
  <c r="A6" i="105"/>
  <c r="A5"/>
  <c r="A4"/>
  <c r="A3"/>
  <c r="A2"/>
  <c r="A6" i="104"/>
  <c r="A5"/>
  <c r="A4"/>
  <c r="A3"/>
  <c r="A2"/>
  <c r="A6" i="103"/>
  <c r="A5"/>
  <c r="A4"/>
  <c r="A3"/>
  <c r="A2"/>
  <c r="A6" i="71"/>
  <c r="A5"/>
  <c r="A4"/>
  <c r="A3"/>
  <c r="A2"/>
  <c r="A8" i="99"/>
  <c r="A7"/>
  <c r="A6"/>
  <c r="A5"/>
  <c r="A4"/>
  <c r="A6" i="9"/>
  <c r="A5"/>
  <c r="A4"/>
  <c r="A3"/>
  <c r="A2"/>
  <c r="A6" i="59"/>
  <c r="A5"/>
  <c r="A4"/>
  <c r="A3"/>
  <c r="A2"/>
  <c r="F29" i="107"/>
  <c r="E12"/>
  <c r="F30" i="105"/>
  <c r="E12"/>
  <c r="F29" i="104"/>
  <c r="E12"/>
  <c r="F30" i="103"/>
  <c r="E12"/>
  <c r="F30" i="71"/>
  <c r="M196" i="9"/>
  <c r="F92" i="59"/>
  <c r="B16" i="101" l="1"/>
  <c r="V8" i="49"/>
  <c r="X8" s="1"/>
  <c r="V7"/>
  <c r="X7" s="1"/>
  <c r="V19"/>
  <c r="X19" s="1"/>
  <c r="V18"/>
  <c r="X18" s="1"/>
  <c r="V17"/>
  <c r="X17" s="1"/>
  <c r="V16"/>
  <c r="X16" s="1"/>
  <c r="V15"/>
  <c r="X15" s="1"/>
  <c r="V14"/>
  <c r="X14" s="1"/>
  <c r="V13"/>
  <c r="X13" s="1"/>
  <c r="V12"/>
  <c r="X12" s="1"/>
  <c r="C27" i="58" l="1"/>
  <c r="B31" i="60" s="1"/>
  <c r="H183" i="99" l="1"/>
  <c r="H48"/>
  <c r="E12" i="98" l="1"/>
  <c r="I168" i="9"/>
  <c r="I169"/>
  <c r="I170"/>
  <c r="I171"/>
  <c r="I172"/>
  <c r="I173"/>
  <c r="I174"/>
  <c r="F168"/>
  <c r="F169"/>
  <c r="F170"/>
  <c r="F171"/>
  <c r="F172"/>
  <c r="F173"/>
  <c r="F174"/>
  <c r="D172"/>
  <c r="D173"/>
  <c r="D168"/>
  <c r="D169"/>
  <c r="D170"/>
  <c r="D171"/>
  <c r="I167"/>
  <c r="D167"/>
  <c r="B168"/>
  <c r="B169"/>
  <c r="B170"/>
  <c r="B171"/>
  <c r="B172"/>
  <c r="B173"/>
  <c r="B174"/>
  <c r="B167"/>
  <c r="A168"/>
  <c r="A169"/>
  <c r="A170"/>
  <c r="A171"/>
  <c r="A172"/>
  <c r="A173"/>
  <c r="A174"/>
  <c r="F12" i="98"/>
  <c r="D12"/>
  <c r="G11"/>
  <c r="O174" i="9" s="1"/>
  <c r="G10" i="98"/>
  <c r="G9"/>
  <c r="G8"/>
  <c r="G7"/>
  <c r="G6"/>
  <c r="O169" i="9" s="1"/>
  <c r="G5" i="98"/>
  <c r="O168" i="9" s="1"/>
  <c r="G4" i="98"/>
  <c r="O167" i="9" l="1"/>
  <c r="O173"/>
  <c r="E13" i="58"/>
  <c r="I175" i="9"/>
  <c r="F175"/>
  <c r="O170"/>
  <c r="O171"/>
  <c r="D19" i="58"/>
  <c r="N114" i="9" s="1"/>
  <c r="O172"/>
  <c r="D21" i="58"/>
  <c r="G12" i="98"/>
  <c r="D16" i="44"/>
  <c r="D41" i="69" s="1"/>
  <c r="E21" i="58" l="1"/>
  <c r="J87" i="97" s="1"/>
  <c r="D25" i="69" s="1"/>
  <c r="G91" i="9" s="1"/>
  <c r="M146" s="1"/>
  <c r="N116"/>
  <c r="E7" i="58"/>
  <c r="B5" i="60" s="1"/>
  <c r="H140" i="99" s="1"/>
  <c r="C5" i="63"/>
  <c r="D27" i="58"/>
  <c r="B33" i="60" s="1"/>
  <c r="E19" i="58"/>
  <c r="J109" i="97" s="1"/>
  <c r="D29" i="69" s="1"/>
  <c r="B24" i="60"/>
  <c r="H178" i="99" s="1"/>
  <c r="O175" i="9"/>
  <c r="A6" i="69"/>
  <c r="H185" i="99" l="1"/>
  <c r="B34" i="60"/>
  <c r="H186" i="99" s="1"/>
  <c r="E27" i="58"/>
  <c r="N109" i="9"/>
  <c r="A2" i="63"/>
  <c r="I155" i="9"/>
  <c r="B8" i="63"/>
  <c r="B10" s="1"/>
  <c r="B9" s="1"/>
  <c r="N155" i="9" l="1"/>
  <c r="O176"/>
  <c r="H28" i="59"/>
  <c r="O177" i="9" l="1"/>
  <c r="B10" i="77"/>
  <c r="B8"/>
  <c r="A2" i="88" l="1"/>
  <c r="G28" i="87"/>
  <c r="G1"/>
  <c r="W2" i="93"/>
  <c r="F12" i="79" l="1"/>
  <c r="F11"/>
  <c r="B46" i="60" l="1"/>
  <c r="H160" i="99" s="1"/>
  <c r="F1" i="97"/>
  <c r="C31" i="63" l="1"/>
  <c r="D31" i="69"/>
  <c r="D30"/>
  <c r="B55" i="60" l="1"/>
  <c r="H169" i="99" s="1"/>
  <c r="G81" i="9"/>
  <c r="G94"/>
  <c r="B56" i="60"/>
  <c r="H170" i="99" s="1"/>
  <c r="G11" i="97"/>
  <c r="C17" i="69" s="1"/>
  <c r="J11" i="97"/>
  <c r="G44"/>
  <c r="C19" i="69" s="1"/>
  <c r="D16" l="1"/>
  <c r="G75" i="9" s="1"/>
  <c r="I27"/>
  <c r="A27"/>
  <c r="B41" i="60" l="1"/>
  <c r="H155" i="99" s="1"/>
  <c r="N107" i="9"/>
  <c r="F1" i="79"/>
  <c r="H37" i="59" l="1"/>
  <c r="D5" i="69"/>
  <c r="H9" i="55" l="1"/>
  <c r="I9"/>
  <c r="J9"/>
  <c r="K9"/>
  <c r="L9"/>
  <c r="M9"/>
  <c r="N9"/>
  <c r="O9"/>
  <c r="P9"/>
  <c r="Q9"/>
  <c r="H10"/>
  <c r="I10"/>
  <c r="J10"/>
  <c r="K10"/>
  <c r="L10"/>
  <c r="M10"/>
  <c r="N10"/>
  <c r="O10"/>
  <c r="P10"/>
  <c r="Q10"/>
  <c r="H11"/>
  <c r="I11"/>
  <c r="J11"/>
  <c r="K11"/>
  <c r="L11"/>
  <c r="M11"/>
  <c r="N11"/>
  <c r="O11"/>
  <c r="P11"/>
  <c r="Q11"/>
  <c r="H12"/>
  <c r="I12"/>
  <c r="J12"/>
  <c r="K12"/>
  <c r="L12"/>
  <c r="M12"/>
  <c r="N12"/>
  <c r="O12"/>
  <c r="P12"/>
  <c r="Q12"/>
  <c r="H13"/>
  <c r="I13"/>
  <c r="J13"/>
  <c r="K13"/>
  <c r="L13"/>
  <c r="M13"/>
  <c r="N13"/>
  <c r="O13"/>
  <c r="P13"/>
  <c r="Q13"/>
  <c r="H14"/>
  <c r="I14"/>
  <c r="J14"/>
  <c r="K14"/>
  <c r="L14"/>
  <c r="M14"/>
  <c r="N14"/>
  <c r="O14"/>
  <c r="P14"/>
  <c r="Q14"/>
  <c r="H15"/>
  <c r="I15"/>
  <c r="J15"/>
  <c r="K15"/>
  <c r="L15"/>
  <c r="M15"/>
  <c r="N15"/>
  <c r="O15"/>
  <c r="P15"/>
  <c r="Q15"/>
  <c r="H16"/>
  <c r="I16"/>
  <c r="J16"/>
  <c r="K16"/>
  <c r="L16"/>
  <c r="M16"/>
  <c r="N16"/>
  <c r="O16"/>
  <c r="P16"/>
  <c r="Q16"/>
  <c r="H17"/>
  <c r="I17"/>
  <c r="J17"/>
  <c r="K17"/>
  <c r="L17"/>
  <c r="M17"/>
  <c r="N17"/>
  <c r="O17"/>
  <c r="P17"/>
  <c r="Q17"/>
  <c r="H18"/>
  <c r="I18"/>
  <c r="J18"/>
  <c r="K18"/>
  <c r="L18"/>
  <c r="M18"/>
  <c r="N18"/>
  <c r="O18"/>
  <c r="P18"/>
  <c r="Q18"/>
  <c r="H19"/>
  <c r="I19"/>
  <c r="J19"/>
  <c r="K19"/>
  <c r="L19"/>
  <c r="M19"/>
  <c r="N19"/>
  <c r="O19"/>
  <c r="P19"/>
  <c r="Q19"/>
  <c r="H20"/>
  <c r="I20"/>
  <c r="J20"/>
  <c r="K20"/>
  <c r="L20"/>
  <c r="M20"/>
  <c r="N20"/>
  <c r="O20"/>
  <c r="P20"/>
  <c r="Q20"/>
  <c r="H21"/>
  <c r="I21"/>
  <c r="J21"/>
  <c r="K21"/>
  <c r="L21"/>
  <c r="M21"/>
  <c r="N21"/>
  <c r="O21"/>
  <c r="P21"/>
  <c r="Q21"/>
  <c r="H22"/>
  <c r="I22"/>
  <c r="J22"/>
  <c r="K22"/>
  <c r="L22"/>
  <c r="M22"/>
  <c r="N22"/>
  <c r="O22"/>
  <c r="P22"/>
  <c r="Q22"/>
  <c r="H23"/>
  <c r="I23"/>
  <c r="J23"/>
  <c r="K23"/>
  <c r="L23"/>
  <c r="M23"/>
  <c r="N23"/>
  <c r="O23"/>
  <c r="P23"/>
  <c r="Q23"/>
  <c r="H24"/>
  <c r="I24"/>
  <c r="J24"/>
  <c r="K24"/>
  <c r="L24"/>
  <c r="M24"/>
  <c r="N24"/>
  <c r="O24"/>
  <c r="P24"/>
  <c r="Q24"/>
  <c r="H25"/>
  <c r="I25"/>
  <c r="J25"/>
  <c r="K25"/>
  <c r="L25"/>
  <c r="M25"/>
  <c r="N25"/>
  <c r="O25"/>
  <c r="P25"/>
  <c r="Q25"/>
  <c r="O8"/>
  <c r="P8"/>
  <c r="Q8"/>
  <c r="I8"/>
  <c r="J8"/>
  <c r="K8"/>
  <c r="L8"/>
  <c r="M8"/>
  <c r="N8"/>
  <c r="H8"/>
  <c r="F9"/>
  <c r="F10"/>
  <c r="F11"/>
  <c r="F12"/>
  <c r="F13"/>
  <c r="F14"/>
  <c r="F15"/>
  <c r="F16"/>
  <c r="F17"/>
  <c r="F18"/>
  <c r="F19"/>
  <c r="F20"/>
  <c r="F21"/>
  <c r="F22"/>
  <c r="F23"/>
  <c r="F24"/>
  <c r="F25"/>
  <c r="F8"/>
  <c r="E25"/>
  <c r="E10"/>
  <c r="E11"/>
  <c r="E12"/>
  <c r="E13"/>
  <c r="E14"/>
  <c r="E15"/>
  <c r="E16"/>
  <c r="E17"/>
  <c r="E18"/>
  <c r="E19"/>
  <c r="E20"/>
  <c r="E21"/>
  <c r="E22"/>
  <c r="E23"/>
  <c r="E24"/>
  <c r="E9"/>
  <c r="T1"/>
  <c r="R1"/>
  <c r="S1"/>
  <c r="N1"/>
  <c r="O1"/>
  <c r="D3"/>
  <c r="E3"/>
  <c r="F3"/>
  <c r="G3"/>
  <c r="D4"/>
  <c r="E4"/>
  <c r="F4"/>
  <c r="G4"/>
  <c r="D5"/>
  <c r="E5"/>
  <c r="F5"/>
  <c r="G5"/>
  <c r="D6"/>
  <c r="E6"/>
  <c r="F6"/>
  <c r="G6"/>
  <c r="D7"/>
  <c r="E7"/>
  <c r="F7"/>
  <c r="G7"/>
  <c r="F1"/>
  <c r="E2"/>
  <c r="F2"/>
  <c r="G2"/>
  <c r="D2"/>
  <c r="B25"/>
  <c r="C25"/>
  <c r="B26"/>
  <c r="C26"/>
  <c r="B27"/>
  <c r="C27"/>
  <c r="B9"/>
  <c r="C9"/>
  <c r="B10"/>
  <c r="C10"/>
  <c r="B11"/>
  <c r="C11"/>
  <c r="B12"/>
  <c r="C12"/>
  <c r="B13"/>
  <c r="C13"/>
  <c r="B14"/>
  <c r="C14"/>
  <c r="B15"/>
  <c r="C15"/>
  <c r="B16"/>
  <c r="C16"/>
  <c r="B17"/>
  <c r="C17"/>
  <c r="B18"/>
  <c r="C18"/>
  <c r="B19"/>
  <c r="C19"/>
  <c r="B20"/>
  <c r="C20"/>
  <c r="B21"/>
  <c r="C21"/>
  <c r="B22"/>
  <c r="C22"/>
  <c r="B23"/>
  <c r="C23"/>
  <c r="B24"/>
  <c r="C24"/>
  <c r="B8"/>
  <c r="C8"/>
  <c r="B7"/>
  <c r="C7"/>
  <c r="B3"/>
  <c r="C3"/>
  <c r="B4"/>
  <c r="C4"/>
  <c r="B5"/>
  <c r="C5"/>
  <c r="B6"/>
  <c r="C6"/>
  <c r="G42" i="49"/>
  <c r="G20"/>
  <c r="W30"/>
  <c r="S16" i="55" s="1"/>
  <c r="W23" i="49"/>
  <c r="S9" i="55" s="1"/>
  <c r="W34" i="49"/>
  <c r="S20" i="55" s="1"/>
  <c r="S42" i="49"/>
  <c r="R42"/>
  <c r="Z3" i="93"/>
  <c r="Z4"/>
  <c r="Z5"/>
  <c r="Z6"/>
  <c r="Z7"/>
  <c r="Z8"/>
  <c r="Z9"/>
  <c r="Z10"/>
  <c r="Z11"/>
  <c r="Z12"/>
  <c r="Z13"/>
  <c r="Z14"/>
  <c r="Z15"/>
  <c r="Z16"/>
  <c r="Z17"/>
  <c r="Z18"/>
  <c r="Z19"/>
  <c r="Z20"/>
  <c r="Z21"/>
  <c r="Z22"/>
  <c r="Z23"/>
  <c r="Z24"/>
  <c r="Z25"/>
  <c r="Z26"/>
  <c r="Z27"/>
  <c r="Z28"/>
  <c r="Z29"/>
  <c r="Z30"/>
  <c r="Z31"/>
  <c r="Z32"/>
  <c r="Z33"/>
  <c r="Z34"/>
  <c r="Z35"/>
  <c r="Z36"/>
  <c r="Z37"/>
  <c r="Z38"/>
  <c r="Z39"/>
  <c r="Z40"/>
  <c r="Z41"/>
  <c r="Z42"/>
  <c r="Z43"/>
  <c r="Z44"/>
  <c r="Z45"/>
  <c r="Z46"/>
  <c r="Z47"/>
  <c r="Z48"/>
  <c r="Z49"/>
  <c r="Z50"/>
  <c r="Z51"/>
  <c r="Z52"/>
  <c r="Z53"/>
  <c r="Z54"/>
  <c r="Z55"/>
  <c r="Z56"/>
  <c r="Z57"/>
  <c r="Z58"/>
  <c r="Z59"/>
  <c r="Z60"/>
  <c r="Z61"/>
  <c r="Z62"/>
  <c r="Z63"/>
  <c r="Z64"/>
  <c r="Z65"/>
  <c r="Z66"/>
  <c r="Z67"/>
  <c r="Z68"/>
  <c r="Z69"/>
  <c r="Z70"/>
  <c r="Z71"/>
  <c r="Z72"/>
  <c r="Z73"/>
  <c r="Z74"/>
  <c r="Z75"/>
  <c r="Z76"/>
  <c r="Z77"/>
  <c r="Z78"/>
  <c r="Z79"/>
  <c r="Z80"/>
  <c r="Z81"/>
  <c r="Z82"/>
  <c r="Z83"/>
  <c r="Z84"/>
  <c r="Z85"/>
  <c r="Z86"/>
  <c r="Z87"/>
  <c r="Z88"/>
  <c r="Z89"/>
  <c r="Z90"/>
  <c r="Z91"/>
  <c r="Z92"/>
  <c r="Z93"/>
  <c r="Z94"/>
  <c r="Z95"/>
  <c r="Z96"/>
  <c r="Z97"/>
  <c r="Z98"/>
  <c r="Z99"/>
  <c r="Z100"/>
  <c r="Z101"/>
  <c r="Z102"/>
  <c r="Z103"/>
  <c r="Z104"/>
  <c r="Z105"/>
  <c r="Z106"/>
  <c r="Z107"/>
  <c r="Z108"/>
  <c r="Z109"/>
  <c r="Z110"/>
  <c r="Z111"/>
  <c r="Z112"/>
  <c r="Z113"/>
  <c r="Z114"/>
  <c r="Z115"/>
  <c r="Z116"/>
  <c r="Z117"/>
  <c r="Z118"/>
  <c r="Z119"/>
  <c r="Z120"/>
  <c r="Z121"/>
  <c r="Z122"/>
  <c r="Z123"/>
  <c r="Z124"/>
  <c r="Z125"/>
  <c r="Z126"/>
  <c r="Z127"/>
  <c r="Z128"/>
  <c r="Z129"/>
  <c r="Z130"/>
  <c r="Z2"/>
  <c r="Y70"/>
  <c r="Y71"/>
  <c r="Y72"/>
  <c r="Y73"/>
  <c r="Y74"/>
  <c r="Y75"/>
  <c r="Y76"/>
  <c r="Y77"/>
  <c r="Y78"/>
  <c r="Y79"/>
  <c r="Y80"/>
  <c r="Y81"/>
  <c r="Y82"/>
  <c r="Y83"/>
  <c r="Y84"/>
  <c r="Y85"/>
  <c r="Y86"/>
  <c r="Y87"/>
  <c r="Y88"/>
  <c r="Y89"/>
  <c r="Y90"/>
  <c r="Y91"/>
  <c r="Y92"/>
  <c r="Y93"/>
  <c r="Y94"/>
  <c r="Y95"/>
  <c r="Y96"/>
  <c r="Y97"/>
  <c r="Y98"/>
  <c r="Y99"/>
  <c r="Y100"/>
  <c r="Y101"/>
  <c r="Y102"/>
  <c r="Y103"/>
  <c r="Y104"/>
  <c r="Y105"/>
  <c r="Y106"/>
  <c r="Y107"/>
  <c r="Y108"/>
  <c r="Y109"/>
  <c r="Y110"/>
  <c r="Y111"/>
  <c r="Y112"/>
  <c r="Y113"/>
  <c r="Y114"/>
  <c r="Y115"/>
  <c r="Y116"/>
  <c r="Y117"/>
  <c r="Y118"/>
  <c r="Y119"/>
  <c r="Y120"/>
  <c r="Y121"/>
  <c r="Y122"/>
  <c r="Y123"/>
  <c r="Y124"/>
  <c r="Y125"/>
  <c r="Y126"/>
  <c r="Y127"/>
  <c r="Y128"/>
  <c r="Y129"/>
  <c r="Y130"/>
  <c r="Y45"/>
  <c r="Y46"/>
  <c r="Y47"/>
  <c r="Y48"/>
  <c r="Y49"/>
  <c r="Y50"/>
  <c r="Y51"/>
  <c r="Y52"/>
  <c r="Y53"/>
  <c r="Y54"/>
  <c r="Y55"/>
  <c r="Y56"/>
  <c r="Y57"/>
  <c r="Y58"/>
  <c r="Y59"/>
  <c r="Y60"/>
  <c r="Y61"/>
  <c r="Y62"/>
  <c r="Y63"/>
  <c r="Y64"/>
  <c r="Y65"/>
  <c r="Y66"/>
  <c r="Y67"/>
  <c r="Y68"/>
  <c r="Y69"/>
  <c r="Y31"/>
  <c r="Y32"/>
  <c r="Y33"/>
  <c r="Y34"/>
  <c r="Y35"/>
  <c r="Y36"/>
  <c r="Y37"/>
  <c r="Y38"/>
  <c r="Y39"/>
  <c r="Y40"/>
  <c r="Y41"/>
  <c r="Y42"/>
  <c r="Y43"/>
  <c r="Y44"/>
  <c r="Y3"/>
  <c r="Y4"/>
  <c r="Y5"/>
  <c r="Y6"/>
  <c r="Y7"/>
  <c r="Y8"/>
  <c r="Y9"/>
  <c r="Y10"/>
  <c r="Y11"/>
  <c r="Y12"/>
  <c r="Y13"/>
  <c r="Y14"/>
  <c r="Y15"/>
  <c r="Y16"/>
  <c r="Y17"/>
  <c r="Y18"/>
  <c r="Y19"/>
  <c r="Y20"/>
  <c r="Y21"/>
  <c r="Y22"/>
  <c r="Y23"/>
  <c r="Y24"/>
  <c r="Y25"/>
  <c r="Y26"/>
  <c r="Y27"/>
  <c r="Y28"/>
  <c r="Y29"/>
  <c r="Y30"/>
  <c r="Y2"/>
  <c r="E157"/>
  <c r="E156"/>
  <c r="U137"/>
  <c r="T137"/>
  <c r="S137"/>
  <c r="R137"/>
  <c r="Q137"/>
  <c r="P137"/>
  <c r="O137"/>
  <c r="N137"/>
  <c r="M137"/>
  <c r="L137"/>
  <c r="K137"/>
  <c r="J137"/>
  <c r="H137"/>
  <c r="G137"/>
  <c r="F137"/>
  <c r="V136"/>
  <c r="U136"/>
  <c r="T136"/>
  <c r="S136"/>
  <c r="R136"/>
  <c r="Q136"/>
  <c r="P136"/>
  <c r="O136"/>
  <c r="N136"/>
  <c r="M136"/>
  <c r="L136"/>
  <c r="K136"/>
  <c r="J136"/>
  <c r="H136"/>
  <c r="G136"/>
  <c r="F136"/>
  <c r="W130"/>
  <c r="W129"/>
  <c r="W128"/>
  <c r="W127"/>
  <c r="W126"/>
  <c r="W125"/>
  <c r="W124"/>
  <c r="W123"/>
  <c r="W122"/>
  <c r="W121"/>
  <c r="W120"/>
  <c r="W119"/>
  <c r="W118"/>
  <c r="W117"/>
  <c r="W116"/>
  <c r="W115"/>
  <c r="W114"/>
  <c r="W113"/>
  <c r="W112"/>
  <c r="W111"/>
  <c r="W110"/>
  <c r="W109"/>
  <c r="W108"/>
  <c r="W107"/>
  <c r="W106"/>
  <c r="W105"/>
  <c r="W104"/>
  <c r="W103"/>
  <c r="W102"/>
  <c r="W101"/>
  <c r="W100"/>
  <c r="W99"/>
  <c r="W98"/>
  <c r="W97"/>
  <c r="W96"/>
  <c r="W95"/>
  <c r="W94"/>
  <c r="W93"/>
  <c r="W92"/>
  <c r="W91"/>
  <c r="W90"/>
  <c r="W89"/>
  <c r="W88"/>
  <c r="W87"/>
  <c r="W86"/>
  <c r="W85"/>
  <c r="W84"/>
  <c r="W83"/>
  <c r="W82"/>
  <c r="W81"/>
  <c r="W80"/>
  <c r="W79"/>
  <c r="W78"/>
  <c r="W77"/>
  <c r="W76"/>
  <c r="W75"/>
  <c r="W74"/>
  <c r="W73"/>
  <c r="W72"/>
  <c r="W71"/>
  <c r="W70"/>
  <c r="W69"/>
  <c r="W68"/>
  <c r="W67"/>
  <c r="W66"/>
  <c r="W65"/>
  <c r="W64"/>
  <c r="W63"/>
  <c r="W62"/>
  <c r="W61"/>
  <c r="W60"/>
  <c r="W59"/>
  <c r="W58"/>
  <c r="W57"/>
  <c r="W56"/>
  <c r="W55"/>
  <c r="W54"/>
  <c r="W53"/>
  <c r="W52"/>
  <c r="W51"/>
  <c r="W50"/>
  <c r="W49"/>
  <c r="W48"/>
  <c r="W47"/>
  <c r="W46"/>
  <c r="W45"/>
  <c r="W44"/>
  <c r="W43"/>
  <c r="W42"/>
  <c r="W41"/>
  <c r="W40"/>
  <c r="W39"/>
  <c r="W38"/>
  <c r="W37"/>
  <c r="W36"/>
  <c r="W35"/>
  <c r="W34"/>
  <c r="W33"/>
  <c r="W32"/>
  <c r="W31"/>
  <c r="W30"/>
  <c r="W29"/>
  <c r="W28"/>
  <c r="W27"/>
  <c r="W26"/>
  <c r="W25"/>
  <c r="W24"/>
  <c r="W23"/>
  <c r="W22"/>
  <c r="W21"/>
  <c r="W20"/>
  <c r="W19"/>
  <c r="W18"/>
  <c r="W17"/>
  <c r="W16"/>
  <c r="W15"/>
  <c r="W14"/>
  <c r="W13"/>
  <c r="W12"/>
  <c r="W11"/>
  <c r="W10"/>
  <c r="W9"/>
  <c r="W8"/>
  <c r="W7"/>
  <c r="W6"/>
  <c r="W5"/>
  <c r="W4"/>
  <c r="W3"/>
  <c r="E12" i="88"/>
  <c r="G5" i="87"/>
  <c r="G6"/>
  <c r="G7"/>
  <c r="G8"/>
  <c r="G9"/>
  <c r="G10"/>
  <c r="G11"/>
  <c r="G12"/>
  <c r="G13"/>
  <c r="G14"/>
  <c r="G15"/>
  <c r="G16"/>
  <c r="G17"/>
  <c r="G18"/>
  <c r="G19"/>
  <c r="G20"/>
  <c r="G21"/>
  <c r="G22"/>
  <c r="G23"/>
  <c r="G24"/>
  <c r="G25"/>
  <c r="G26"/>
  <c r="G27"/>
  <c r="G8" i="81"/>
  <c r="E7"/>
  <c r="F7" s="1"/>
  <c r="H7" s="1"/>
  <c r="E6"/>
  <c r="F6" s="1"/>
  <c r="H6" s="1"/>
  <c r="A2"/>
  <c r="D18" i="69"/>
  <c r="H1" i="49"/>
  <c r="Q1"/>
  <c r="M1" i="55" s="1"/>
  <c r="Q42" i="49"/>
  <c r="U1"/>
  <c r="Q1" i="55" s="1"/>
  <c r="T1" i="49"/>
  <c r="P1" i="55" s="1"/>
  <c r="T42" i="49"/>
  <c r="E6" i="47"/>
  <c r="F6" s="1"/>
  <c r="H6" s="1"/>
  <c r="E5"/>
  <c r="F5" s="1"/>
  <c r="H5" s="1"/>
  <c r="I32" i="9"/>
  <c r="A32"/>
  <c r="H64" i="59"/>
  <c r="E17" i="77"/>
  <c r="D7"/>
  <c r="A26" i="105" s="1"/>
  <c r="B7" i="77"/>
  <c r="A7"/>
  <c r="A2"/>
  <c r="P1" i="49"/>
  <c r="L1" i="55" s="1"/>
  <c r="O1" i="49"/>
  <c r="P42"/>
  <c r="O42"/>
  <c r="N1"/>
  <c r="V6"/>
  <c r="X6" s="1"/>
  <c r="T5" i="55" s="1"/>
  <c r="V5" i="49"/>
  <c r="E12" i="71"/>
  <c r="W22" i="49"/>
  <c r="X22" s="1"/>
  <c r="T8" i="55" s="1"/>
  <c r="W24" i="49"/>
  <c r="X24" s="1"/>
  <c r="T10" i="55" s="1"/>
  <c r="W25" i="49"/>
  <c r="S11" i="55" s="1"/>
  <c r="W26" i="49"/>
  <c r="X26" s="1"/>
  <c r="W27"/>
  <c r="W28"/>
  <c r="X28" s="1"/>
  <c r="T14" i="55" s="1"/>
  <c r="W29" i="49"/>
  <c r="W31"/>
  <c r="S17" i="55" s="1"/>
  <c r="W32" i="49"/>
  <c r="S18" i="55" s="1"/>
  <c r="W33" i="49"/>
  <c r="W35"/>
  <c r="X35" s="1"/>
  <c r="T21" i="55" s="1"/>
  <c r="W36" i="49"/>
  <c r="W37"/>
  <c r="W38"/>
  <c r="X38" s="1"/>
  <c r="T24" i="55" s="1"/>
  <c r="W39" i="49"/>
  <c r="S25" i="55" s="1"/>
  <c r="W40" i="49"/>
  <c r="X40" s="1"/>
  <c r="W41"/>
  <c r="X41" s="1"/>
  <c r="V3"/>
  <c r="R2" i="55" s="1"/>
  <c r="V4" i="49"/>
  <c r="V9"/>
  <c r="X9" s="1"/>
  <c r="V10"/>
  <c r="R7" i="55" s="1"/>
  <c r="N42" i="49"/>
  <c r="AB8" i="61"/>
  <c r="AB9"/>
  <c r="AB10"/>
  <c r="AB15"/>
  <c r="AB24"/>
  <c r="AB27" s="1"/>
  <c r="B5" i="63"/>
  <c r="B4"/>
  <c r="D24" i="55"/>
  <c r="D23"/>
  <c r="D22"/>
  <c r="D21"/>
  <c r="D20"/>
  <c r="D19"/>
  <c r="D18"/>
  <c r="D17"/>
  <c r="D16"/>
  <c r="D15"/>
  <c r="D14"/>
  <c r="D13"/>
  <c r="D12"/>
  <c r="D11"/>
  <c r="D10"/>
  <c r="D9"/>
  <c r="E8"/>
  <c r="D8"/>
  <c r="C2"/>
  <c r="B2"/>
  <c r="D261" i="9"/>
  <c r="A261"/>
  <c r="A258"/>
  <c r="A257"/>
  <c r="A256"/>
  <c r="A255"/>
  <c r="A254"/>
  <c r="A253"/>
  <c r="A252"/>
  <c r="A251"/>
  <c r="A250"/>
  <c r="A249"/>
  <c r="A248"/>
  <c r="A247"/>
  <c r="A246"/>
  <c r="A245"/>
  <c r="A244"/>
  <c r="A243"/>
  <c r="A242"/>
  <c r="A241"/>
  <c r="A240"/>
  <c r="A239"/>
  <c r="Q224"/>
  <c r="M224"/>
  <c r="M258"/>
  <c r="M257"/>
  <c r="M256"/>
  <c r="M255"/>
  <c r="M254"/>
  <c r="M253"/>
  <c r="M252"/>
  <c r="M251"/>
  <c r="M250"/>
  <c r="M249"/>
  <c r="M248"/>
  <c r="M247"/>
  <c r="M246"/>
  <c r="M245"/>
  <c r="M244"/>
  <c r="M243"/>
  <c r="M242"/>
  <c r="M241"/>
  <c r="M240"/>
  <c r="M239"/>
  <c r="N153"/>
  <c r="L153" s="1"/>
  <c r="D153"/>
  <c r="C153" s="1"/>
  <c r="A142"/>
  <c r="A33"/>
  <c r="I31"/>
  <c r="A31"/>
  <c r="A30"/>
  <c r="I29"/>
  <c r="A29"/>
  <c r="I28"/>
  <c r="A28"/>
  <c r="A25"/>
  <c r="Q11"/>
  <c r="I11"/>
  <c r="A11"/>
  <c r="G31" i="59"/>
  <c r="H23"/>
  <c r="B16"/>
  <c r="A3" i="47"/>
  <c r="A3" i="48"/>
  <c r="D49" i="69"/>
  <c r="B76" i="60" s="1"/>
  <c r="H209" i="99" s="1"/>
  <c r="U42" i="49"/>
  <c r="M42"/>
  <c r="L42"/>
  <c r="F42"/>
  <c r="E42"/>
  <c r="K20"/>
  <c r="J20"/>
  <c r="I20"/>
  <c r="H20"/>
  <c r="F20"/>
  <c r="E20"/>
  <c r="M1"/>
  <c r="L1"/>
  <c r="K1"/>
  <c r="J1"/>
  <c r="F1"/>
  <c r="E1"/>
  <c r="C1"/>
  <c r="A3" i="44"/>
  <c r="B33" i="63"/>
  <c r="A26" i="61"/>
  <c r="A24"/>
  <c r="A18" s="1"/>
  <c r="AG2"/>
  <c r="Y2"/>
  <c r="Q2"/>
  <c r="I2"/>
  <c r="A2"/>
  <c r="D26" i="58"/>
  <c r="D5"/>
  <c r="A122" i="9"/>
  <c r="A37" i="1"/>
  <c r="A36"/>
  <c r="B9"/>
  <c r="B7"/>
  <c r="D11" i="48"/>
  <c r="D10" i="69"/>
  <c r="I30" i="9"/>
  <c r="G145" s="1"/>
  <c r="X37" i="49"/>
  <c r="S23" i="55"/>
  <c r="S13"/>
  <c r="X27" i="49"/>
  <c r="S8" i="55"/>
  <c r="X30" i="49"/>
  <c r="T16" i="55" s="1"/>
  <c r="B7" i="63" l="1"/>
  <c r="B6" s="1"/>
  <c r="B39"/>
  <c r="X32" i="49"/>
  <c r="T18" i="55" s="1"/>
  <c r="X39" i="49"/>
  <c r="T25" i="55" s="1"/>
  <c r="U5" i="61"/>
  <c r="E1" i="58"/>
  <c r="H8" i="112" s="1"/>
  <c r="K96" i="9"/>
  <c r="B66" i="60"/>
  <c r="H193" i="99" s="1"/>
  <c r="B43" i="60"/>
  <c r="H157" i="99" s="1"/>
  <c r="G87" i="9"/>
  <c r="B54" i="60"/>
  <c r="H168" i="99" s="1"/>
  <c r="G93" i="9"/>
  <c r="M145" s="1"/>
  <c r="B64" i="60"/>
  <c r="H191" i="99" s="1"/>
  <c r="S22" i="55"/>
  <c r="H9" i="47"/>
  <c r="F17" i="59"/>
  <c r="H17"/>
  <c r="A10" s="1"/>
  <c r="S21" i="55"/>
  <c r="X25" i="49"/>
  <c r="T11" i="55" s="1"/>
  <c r="A144" i="9"/>
  <c r="H44" i="59"/>
  <c r="A143" i="9"/>
  <c r="G147"/>
  <c r="A147"/>
  <c r="G146"/>
  <c r="A146"/>
  <c r="G144"/>
  <c r="N108"/>
  <c r="A145"/>
  <c r="S24" i="55"/>
  <c r="X34" i="49"/>
  <c r="T20" i="55" s="1"/>
  <c r="S14"/>
  <c r="N27" i="9"/>
  <c r="R6" i="55"/>
  <c r="R5"/>
  <c r="K1"/>
  <c r="F9" i="79"/>
  <c r="D42" i="69" s="1"/>
  <c r="H59" i="59"/>
  <c r="H10" i="47"/>
  <c r="D9" i="69"/>
  <c r="D8"/>
  <c r="D13" i="48"/>
  <c r="D7" i="69"/>
  <c r="G2" i="87"/>
  <c r="D11" i="69"/>
  <c r="E3" i="88"/>
  <c r="H38" i="59"/>
  <c r="T13" i="55"/>
  <c r="I1"/>
  <c r="T23"/>
  <c r="W132" i="93"/>
  <c r="D1" i="55"/>
  <c r="X29" i="49"/>
  <c r="T15" i="55" s="1"/>
  <c r="T6"/>
  <c r="X4" i="49"/>
  <c r="J1" i="55"/>
  <c r="S15"/>
  <c r="M225" i="9"/>
  <c r="G1" i="55"/>
  <c r="H54" i="59"/>
  <c r="G143" i="9"/>
  <c r="D17" i="69"/>
  <c r="S19" i="55"/>
  <c r="R3"/>
  <c r="H1"/>
  <c r="F15" i="79"/>
  <c r="H9" i="81"/>
  <c r="H24" i="59"/>
  <c r="X10" i="49"/>
  <c r="X3"/>
  <c r="I136" i="93"/>
  <c r="M259" i="9"/>
  <c r="H8" i="81"/>
  <c r="H49" i="59"/>
  <c r="G29" i="87"/>
  <c r="X23" i="49"/>
  <c r="T9" i="55" s="1"/>
  <c r="S12"/>
  <c r="T12"/>
  <c r="W42" i="49"/>
  <c r="E46" s="1"/>
  <c r="X36"/>
  <c r="H27" i="59"/>
  <c r="I25" i="9"/>
  <c r="X33" i="49"/>
  <c r="C28" i="69"/>
  <c r="B50" i="60"/>
  <c r="H164" i="99" s="1"/>
  <c r="X5" i="49"/>
  <c r="V20"/>
  <c r="E45" s="1"/>
  <c r="R4" i="55"/>
  <c r="S10"/>
  <c r="X31" i="49"/>
  <c r="E1" i="55"/>
  <c r="I137" i="93"/>
  <c r="D9" i="88" l="1"/>
  <c r="D6"/>
  <c r="C8" i="48"/>
  <c r="I97" i="97" s="1"/>
  <c r="C7" i="48"/>
  <c r="I96" i="97" s="1"/>
  <c r="C9" i="48"/>
  <c r="I98" i="97" s="1"/>
  <c r="C10" i="48"/>
  <c r="I99" i="97" s="1"/>
  <c r="B42" i="60"/>
  <c r="H156" i="99" s="1"/>
  <c r="I33" i="9"/>
  <c r="D33"/>
  <c r="D144"/>
  <c r="D145"/>
  <c r="J145" s="1"/>
  <c r="D147"/>
  <c r="C5" i="48"/>
  <c r="I94" i="97" s="1"/>
  <c r="N32" i="9"/>
  <c r="N29"/>
  <c r="H65" i="59"/>
  <c r="G31" i="87"/>
  <c r="D7" i="88"/>
  <c r="N30" i="9"/>
  <c r="D10" i="88"/>
  <c r="H29" i="59"/>
  <c r="D11" i="88"/>
  <c r="G141" i="9"/>
  <c r="C6" i="48"/>
  <c r="I95" i="97" s="1"/>
  <c r="T3" i="55"/>
  <c r="Q16" i="61"/>
  <c r="AB16" s="1"/>
  <c r="AB17" s="1"/>
  <c r="D143" i="9"/>
  <c r="N28"/>
  <c r="G86"/>
  <c r="D8" i="88"/>
  <c r="H50" i="59"/>
  <c r="T7" i="55"/>
  <c r="T22"/>
  <c r="N105" i="9"/>
  <c r="H10" i="81"/>
  <c r="T19" i="55"/>
  <c r="E228" i="9"/>
  <c r="E232"/>
  <c r="T2" i="55"/>
  <c r="F13" i="79"/>
  <c r="D146" i="9"/>
  <c r="N31"/>
  <c r="T17" i="55"/>
  <c r="X42" i="49"/>
  <c r="H46" s="1"/>
  <c r="H11" i="47"/>
  <c r="H55" i="59"/>
  <c r="T4" i="55"/>
  <c r="X20" i="49"/>
  <c r="H45" s="1"/>
  <c r="H45" i="59"/>
  <c r="J100" i="97" l="1"/>
  <c r="K83" i="9"/>
  <c r="N52"/>
  <c r="H33" i="59"/>
  <c r="D13" i="63"/>
  <c r="D35" i="69"/>
  <c r="B62" i="60" s="1"/>
  <c r="H189" i="99" s="1"/>
  <c r="B8" i="60"/>
  <c r="H143" i="99" s="1"/>
  <c r="B6" i="60"/>
  <c r="H141" i="99" s="1"/>
  <c r="B7" i="60"/>
  <c r="H142" i="99" s="1"/>
  <c r="B13" i="60"/>
  <c r="H148" i="99" s="1"/>
  <c r="G148" i="9"/>
  <c r="N39"/>
  <c r="N55"/>
  <c r="N56"/>
  <c r="N57"/>
  <c r="J143"/>
  <c r="J147"/>
  <c r="J146"/>
  <c r="J144"/>
  <c r="C11" i="48"/>
  <c r="N40" i="9"/>
  <c r="D12" i="88"/>
  <c r="E13" s="1"/>
  <c r="AB26" i="61"/>
  <c r="AB28" s="1"/>
  <c r="E18" i="44"/>
  <c r="E19" s="1"/>
  <c r="F16" i="79"/>
  <c r="H47" i="49"/>
  <c r="H60" i="59"/>
  <c r="D27" i="69" l="1"/>
  <c r="G80" i="9" s="1"/>
  <c r="M143" s="1"/>
  <c r="J126" i="97"/>
  <c r="H32" i="59"/>
  <c r="K99" i="9"/>
  <c r="B69" i="60"/>
  <c r="H196" i="99" s="1"/>
  <c r="H67" i="59"/>
  <c r="B9" i="60"/>
  <c r="H144" i="99" s="1"/>
  <c r="P146" i="9"/>
  <c r="N41"/>
  <c r="D14" i="48"/>
  <c r="Q250" i="9"/>
  <c r="Q247"/>
  <c r="Q241"/>
  <c r="Q256"/>
  <c r="Q246"/>
  <c r="N30" i="61"/>
  <c r="AB30" s="1"/>
  <c r="AB31" s="1"/>
  <c r="D15" i="63" s="1"/>
  <c r="C17" s="1"/>
  <c r="C18" s="1"/>
  <c r="C21" s="1"/>
  <c r="J79" i="97" s="1"/>
  <c r="D14" i="63"/>
  <c r="N53" i="9"/>
  <c r="Q251"/>
  <c r="Q239"/>
  <c r="Q240"/>
  <c r="Q252"/>
  <c r="F4" i="77"/>
  <c r="F18" s="1"/>
  <c r="Q244" i="9"/>
  <c r="Q243"/>
  <c r="Q249"/>
  <c r="Q257"/>
  <c r="Q245"/>
  <c r="Q253"/>
  <c r="Q258"/>
  <c r="Q248"/>
  <c r="Q242"/>
  <c r="Q255"/>
  <c r="Q254"/>
  <c r="M147" l="1"/>
  <c r="B52" i="60"/>
  <c r="H166" i="99" s="1"/>
  <c r="C22" i="63"/>
  <c r="K84" i="9"/>
  <c r="K98"/>
  <c r="M144" s="1"/>
  <c r="B68" i="60"/>
  <c r="H195" i="99" s="1"/>
  <c r="AB33" i="61"/>
  <c r="M142" i="9" s="1"/>
  <c r="D36" i="69"/>
  <c r="B17" i="60"/>
  <c r="P145" i="9"/>
  <c r="C32" i="63"/>
  <c r="H31" i="59"/>
  <c r="N54" i="9"/>
  <c r="N58" s="1"/>
  <c r="N25"/>
  <c r="N106"/>
  <c r="N120" s="1"/>
  <c r="Q259"/>
  <c r="P147" l="1"/>
  <c r="J80" i="97"/>
  <c r="C38" i="63"/>
  <c r="J81" i="97" s="1"/>
  <c r="C27" i="63"/>
  <c r="B63" i="60"/>
  <c r="H190" i="99" s="1"/>
  <c r="H152"/>
  <c r="B26" i="60"/>
  <c r="H180" i="99" s="1"/>
  <c r="H35" i="59"/>
  <c r="H39" s="1"/>
  <c r="N33" i="9"/>
  <c r="P143"/>
  <c r="P144"/>
  <c r="D6" i="69"/>
  <c r="E10" i="58"/>
  <c r="C33" i="63"/>
  <c r="C40" s="1"/>
  <c r="G52" i="46" s="1"/>
  <c r="G59" s="1"/>
  <c r="W143" i="93"/>
  <c r="W144" s="1"/>
  <c r="W145" s="1"/>
  <c r="C28" i="63" l="1"/>
  <c r="G3" i="46" s="1"/>
  <c r="C29" i="63"/>
  <c r="G17" i="46" s="1"/>
  <c r="C30" i="63"/>
  <c r="C35"/>
  <c r="G18" i="46" s="1"/>
  <c r="C36" i="63"/>
  <c r="G32" i="46" s="1"/>
  <c r="C34" i="63"/>
  <c r="G4" i="46" s="1"/>
  <c r="D142" i="9"/>
  <c r="E11" i="58"/>
  <c r="A155" i="9"/>
  <c r="H48" i="49"/>
  <c r="H49" s="1"/>
  <c r="X56" i="93"/>
  <c r="X81"/>
  <c r="X58"/>
  <c r="X123"/>
  <c r="X18"/>
  <c r="X82"/>
  <c r="X73"/>
  <c r="X60"/>
  <c r="X92"/>
  <c r="X53"/>
  <c r="X32"/>
  <c r="X7"/>
  <c r="X91"/>
  <c r="X115"/>
  <c r="X30"/>
  <c r="X3"/>
  <c r="X125"/>
  <c r="X102"/>
  <c r="X54"/>
  <c r="X75"/>
  <c r="X120"/>
  <c r="X26"/>
  <c r="X93"/>
  <c r="X34"/>
  <c r="X72"/>
  <c r="X119"/>
  <c r="X87"/>
  <c r="X4"/>
  <c r="X98"/>
  <c r="X97"/>
  <c r="X66"/>
  <c r="X35"/>
  <c r="X23"/>
  <c r="X49"/>
  <c r="X68"/>
  <c r="X10"/>
  <c r="X106"/>
  <c r="X19"/>
  <c r="X59"/>
  <c r="X103"/>
  <c r="X116"/>
  <c r="X80"/>
  <c r="X74"/>
  <c r="X61"/>
  <c r="X78"/>
  <c r="X25"/>
  <c r="X39"/>
  <c r="X69"/>
  <c r="X44"/>
  <c r="X17"/>
  <c r="X77"/>
  <c r="X14"/>
  <c r="X114"/>
  <c r="X95"/>
  <c r="X20"/>
  <c r="X63"/>
  <c r="X57"/>
  <c r="X36"/>
  <c r="X64"/>
  <c r="X50"/>
  <c r="X40"/>
  <c r="X128"/>
  <c r="X8"/>
  <c r="W146"/>
  <c r="W147" s="1"/>
  <c r="X94"/>
  <c r="X89"/>
  <c r="X38"/>
  <c r="X45"/>
  <c r="X83"/>
  <c r="X42"/>
  <c r="X65"/>
  <c r="X90"/>
  <c r="X70"/>
  <c r="X43"/>
  <c r="X112"/>
  <c r="X41"/>
  <c r="X127"/>
  <c r="X9"/>
  <c r="X105"/>
  <c r="X6"/>
  <c r="X126"/>
  <c r="X110"/>
  <c r="X71"/>
  <c r="X55"/>
  <c r="X28"/>
  <c r="X24"/>
  <c r="X51"/>
  <c r="X99"/>
  <c r="X113"/>
  <c r="X12"/>
  <c r="X29"/>
  <c r="X84"/>
  <c r="X85"/>
  <c r="X27"/>
  <c r="X33"/>
  <c r="X13"/>
  <c r="X79"/>
  <c r="X22"/>
  <c r="X122"/>
  <c r="X121"/>
  <c r="X109"/>
  <c r="X11"/>
  <c r="X5"/>
  <c r="X31"/>
  <c r="X107"/>
  <c r="X100"/>
  <c r="X21"/>
  <c r="X117"/>
  <c r="X86"/>
  <c r="X88"/>
  <c r="X15"/>
  <c r="X67"/>
  <c r="X46"/>
  <c r="X76"/>
  <c r="X16"/>
  <c r="X2"/>
  <c r="X104"/>
  <c r="X118"/>
  <c r="X111"/>
  <c r="X108"/>
  <c r="X124"/>
  <c r="X62"/>
  <c r="X47"/>
  <c r="X48"/>
  <c r="X52"/>
  <c r="X37"/>
  <c r="X96"/>
  <c r="X101"/>
  <c r="J142" i="9" l="1"/>
  <c r="D141"/>
  <c r="J141" s="1"/>
  <c r="C45" i="63"/>
  <c r="G30" i="46"/>
  <c r="G16"/>
  <c r="G31"/>
  <c r="C41" i="63"/>
  <c r="L47" i="49"/>
  <c r="D4" i="69"/>
  <c r="D12" s="1"/>
  <c r="D47" s="1"/>
  <c r="B74" i="60" s="1"/>
  <c r="H207" i="99" s="1"/>
  <c r="G50" i="46" l="1"/>
  <c r="C37" i="63"/>
  <c r="K100" i="9"/>
  <c r="C43" i="63"/>
  <c r="G27" i="58"/>
  <c r="D148" i="9"/>
  <c r="P142"/>
  <c r="L45" i="49"/>
  <c r="O45" s="1"/>
  <c r="Q45" s="1"/>
  <c r="B70" i="60" l="1"/>
  <c r="H197" i="99" s="1"/>
  <c r="B65" i="60"/>
  <c r="H192" i="99" s="1"/>
  <c r="L46" i="49"/>
  <c r="O46" s="1"/>
  <c r="Q46" s="1"/>
  <c r="J148" i="9"/>
  <c r="D44" i="69" l="1"/>
  <c r="O47" i="49"/>
  <c r="B71" i="60"/>
  <c r="H198" i="99" s="1"/>
  <c r="J44" i="97"/>
  <c r="J125" s="1"/>
  <c r="C20" i="69"/>
  <c r="D20" s="1"/>
  <c r="B45" i="60" l="1"/>
  <c r="H159" i="99" s="1"/>
  <c r="G76" i="9"/>
  <c r="D19" i="69"/>
  <c r="B44" i="60" l="1"/>
  <c r="H158" i="99" s="1"/>
  <c r="G88" i="9"/>
  <c r="J127" i="97"/>
  <c r="O86" i="9" l="1"/>
  <c r="B48" i="60"/>
  <c r="H162" i="99" s="1"/>
  <c r="G89" i="9"/>
  <c r="M141" s="1"/>
  <c r="M148" s="1"/>
  <c r="D32" i="69"/>
  <c r="J78" i="97"/>
  <c r="J82" s="1"/>
  <c r="D48" i="69" l="1"/>
  <c r="B57" i="60"/>
  <c r="H171" i="99" s="1"/>
  <c r="N67" i="9"/>
  <c r="D50" i="69" l="1"/>
  <c r="B77" i="60" s="1"/>
  <c r="H210" i="99" s="1"/>
  <c r="B75" i="60"/>
  <c r="H208" i="99" s="1"/>
  <c r="P141" i="9" l="1"/>
  <c r="P148" s="1"/>
  <c r="D155"/>
  <c r="N71" l="1"/>
  <c r="O75"/>
  <c r="N101" s="1"/>
  <c r="N121" l="1"/>
  <c r="N70" s="1"/>
  <c r="N123"/>
  <c r="N129"/>
  <c r="N130" s="1"/>
  <c r="N132" s="1"/>
  <c r="N66"/>
  <c r="N68" s="1"/>
</calcChain>
</file>

<file path=xl/comments1.xml><?xml version="1.0" encoding="utf-8"?>
<comments xmlns="http://schemas.openxmlformats.org/spreadsheetml/2006/main">
  <authors>
    <author>DSGA</author>
  </authors>
  <commentList>
    <comment ref="B9" authorId="0">
      <text>
        <r>
          <rPr>
            <b/>
            <sz val="9"/>
            <color indexed="81"/>
            <rFont val="Tahoma"/>
            <family val="2"/>
          </rPr>
          <t>DSGA:</t>
        </r>
        <r>
          <rPr>
            <sz val="9"/>
            <color indexed="81"/>
            <rFont val="Tahoma"/>
            <family val="2"/>
          </rPr>
          <t xml:space="preserve">
Cognome Nome</t>
        </r>
      </text>
    </comment>
    <comment ref="G9" authorId="0">
      <text>
        <r>
          <rPr>
            <b/>
            <sz val="9"/>
            <color indexed="81"/>
            <rFont val="Tahoma"/>
            <family val="2"/>
          </rPr>
          <t>DSGA:</t>
        </r>
        <r>
          <rPr>
            <sz val="9"/>
            <color indexed="81"/>
            <rFont val="Tahoma"/>
            <family val="2"/>
          </rPr>
          <t xml:space="preserve">
Cognome Nome</t>
        </r>
      </text>
    </comment>
    <comment ref="B12" authorId="0">
      <text>
        <r>
          <rPr>
            <b/>
            <sz val="9"/>
            <color indexed="81"/>
            <rFont val="Tahoma"/>
            <family val="2"/>
          </rPr>
          <t>DSGA:</t>
        </r>
        <r>
          <rPr>
            <sz val="9"/>
            <color indexed="81"/>
            <rFont val="Tahoma"/>
            <family val="2"/>
          </rPr>
          <t xml:space="preserve">
inserire il dato</t>
        </r>
      </text>
    </comment>
  </commentList>
</comments>
</file>

<file path=xl/comments10.xml><?xml version="1.0" encoding="utf-8"?>
<comments xmlns="http://schemas.openxmlformats.org/spreadsheetml/2006/main">
  <authors>
    <author>Diego</author>
  </authors>
  <commentList>
    <comment ref="B5" authorId="0">
      <text>
        <r>
          <rPr>
            <b/>
            <sz val="9"/>
            <color indexed="81"/>
            <rFont val="Tahoma"/>
            <family val="2"/>
          </rPr>
          <t>Diego:</t>
        </r>
        <r>
          <rPr>
            <sz val="9"/>
            <color indexed="81"/>
            <rFont val="Tahoma"/>
            <family val="2"/>
          </rPr>
          <t xml:space="preserve">
INSERIRE L'ATTIVITA' DA RETRIBUIRE</t>
        </r>
      </text>
    </comment>
    <comment ref="D5" authorId="0">
      <text>
        <r>
          <rPr>
            <b/>
            <sz val="9"/>
            <color indexed="81"/>
            <rFont val="Tahoma"/>
            <family val="2"/>
          </rPr>
          <t>Diego:</t>
        </r>
        <r>
          <rPr>
            <sz val="9"/>
            <color indexed="81"/>
            <rFont val="Tahoma"/>
            <family val="2"/>
          </rPr>
          <t xml:space="preserve">
Inserire la percentuale</t>
        </r>
      </text>
    </comment>
    <comment ref="B6" authorId="0">
      <text>
        <r>
          <rPr>
            <b/>
            <sz val="9"/>
            <color indexed="81"/>
            <rFont val="Tahoma"/>
            <family val="2"/>
          </rPr>
          <t>Diego:</t>
        </r>
        <r>
          <rPr>
            <sz val="9"/>
            <color indexed="81"/>
            <rFont val="Tahoma"/>
            <family val="2"/>
          </rPr>
          <t xml:space="preserve">
INSERIRE L'ATTIVITA' DA RETRIBUIRE</t>
        </r>
      </text>
    </comment>
    <comment ref="D6" authorId="0">
      <text>
        <r>
          <rPr>
            <b/>
            <sz val="9"/>
            <color indexed="81"/>
            <rFont val="Tahoma"/>
            <family val="2"/>
          </rPr>
          <t>Diego:</t>
        </r>
        <r>
          <rPr>
            <sz val="9"/>
            <color indexed="81"/>
            <rFont val="Tahoma"/>
            <family val="2"/>
          </rPr>
          <t xml:space="preserve">
Inserire la percentuale</t>
        </r>
      </text>
    </comment>
    <comment ref="B7" authorId="0">
      <text>
        <r>
          <rPr>
            <b/>
            <sz val="9"/>
            <color indexed="81"/>
            <rFont val="Tahoma"/>
            <family val="2"/>
          </rPr>
          <t>Diego:</t>
        </r>
        <r>
          <rPr>
            <sz val="9"/>
            <color indexed="81"/>
            <rFont val="Tahoma"/>
            <family val="2"/>
          </rPr>
          <t xml:space="preserve">
INSERIRE L'ATTIVITA' DA RETRIBUIRE</t>
        </r>
      </text>
    </comment>
    <comment ref="D7" authorId="0">
      <text>
        <r>
          <rPr>
            <b/>
            <sz val="9"/>
            <color indexed="81"/>
            <rFont val="Tahoma"/>
            <family val="2"/>
          </rPr>
          <t>Diego:</t>
        </r>
        <r>
          <rPr>
            <sz val="9"/>
            <color indexed="81"/>
            <rFont val="Tahoma"/>
            <family val="2"/>
          </rPr>
          <t xml:space="preserve">
Inserire la percentuale</t>
        </r>
      </text>
    </comment>
    <comment ref="D8" authorId="0">
      <text>
        <r>
          <rPr>
            <b/>
            <sz val="9"/>
            <color indexed="81"/>
            <rFont val="Tahoma"/>
            <family val="2"/>
          </rPr>
          <t>Diego:</t>
        </r>
        <r>
          <rPr>
            <sz val="9"/>
            <color indexed="81"/>
            <rFont val="Tahoma"/>
            <family val="2"/>
          </rPr>
          <t xml:space="preserve">
Inserire la percentuale</t>
        </r>
      </text>
    </comment>
    <comment ref="B9" authorId="0">
      <text>
        <r>
          <rPr>
            <b/>
            <sz val="9"/>
            <color indexed="81"/>
            <rFont val="Tahoma"/>
            <family val="2"/>
          </rPr>
          <t>Diego:</t>
        </r>
        <r>
          <rPr>
            <sz val="9"/>
            <color indexed="81"/>
            <rFont val="Tahoma"/>
            <family val="2"/>
          </rPr>
          <t xml:space="preserve">
INSERIRE L'ATTIVITA' DA RETRIBUIRE</t>
        </r>
      </text>
    </comment>
    <comment ref="D9" authorId="0">
      <text>
        <r>
          <rPr>
            <b/>
            <sz val="9"/>
            <color indexed="81"/>
            <rFont val="Tahoma"/>
            <family val="2"/>
          </rPr>
          <t>Diego:</t>
        </r>
        <r>
          <rPr>
            <sz val="9"/>
            <color indexed="81"/>
            <rFont val="Tahoma"/>
            <family val="2"/>
          </rPr>
          <t xml:space="preserve">
Inserire la percentuale</t>
        </r>
      </text>
    </comment>
    <comment ref="D10" authorId="0">
      <text>
        <r>
          <rPr>
            <b/>
            <sz val="9"/>
            <color indexed="81"/>
            <rFont val="Tahoma"/>
            <family val="2"/>
          </rPr>
          <t>Diego:</t>
        </r>
        <r>
          <rPr>
            <sz val="9"/>
            <color indexed="81"/>
            <rFont val="Tahoma"/>
            <family val="2"/>
          </rPr>
          <t xml:space="preserve">
Inserire la percentuale</t>
        </r>
      </text>
    </comment>
  </commentList>
</comments>
</file>

<file path=xl/comments11.xml><?xml version="1.0" encoding="utf-8"?>
<comments xmlns="http://schemas.openxmlformats.org/spreadsheetml/2006/main">
  <authors>
    <author>Diego</author>
  </authors>
  <commentList>
    <comment ref="B5" authorId="0">
      <text>
        <r>
          <rPr>
            <b/>
            <sz val="9"/>
            <color indexed="81"/>
            <rFont val="Tahoma"/>
            <family val="2"/>
          </rPr>
          <t>Diego:</t>
        </r>
        <r>
          <rPr>
            <sz val="9"/>
            <color indexed="81"/>
            <rFont val="Tahoma"/>
            <family val="2"/>
          </rPr>
          <t xml:space="preserve">
Iserire il nome del docente</t>
        </r>
      </text>
    </comment>
    <comment ref="C5" authorId="0">
      <text>
        <r>
          <rPr>
            <b/>
            <sz val="9"/>
            <color indexed="81"/>
            <rFont val="Tahoma"/>
            <family val="2"/>
          </rPr>
          <t>Diego:</t>
        </r>
        <r>
          <rPr>
            <sz val="9"/>
            <color indexed="81"/>
            <rFont val="Tahoma"/>
            <family val="2"/>
          </rPr>
          <t xml:space="preserve">
inserire il dato</t>
        </r>
      </text>
    </comment>
    <comment ref="D5" authorId="0">
      <text>
        <r>
          <rPr>
            <b/>
            <sz val="9"/>
            <color indexed="81"/>
            <rFont val="Tahoma"/>
            <family val="2"/>
          </rPr>
          <t>Diego:</t>
        </r>
        <r>
          <rPr>
            <sz val="9"/>
            <color indexed="81"/>
            <rFont val="Tahoma"/>
            <family val="2"/>
          </rPr>
          <t xml:space="preserve">
inserire il dato</t>
        </r>
      </text>
    </comment>
    <comment ref="G5" authorId="0">
      <text>
        <r>
          <rPr>
            <b/>
            <sz val="9"/>
            <color indexed="81"/>
            <rFont val="Tahoma"/>
            <family val="2"/>
          </rPr>
          <t>Diego:</t>
        </r>
        <r>
          <rPr>
            <sz val="9"/>
            <color indexed="81"/>
            <rFont val="Tahoma"/>
            <family val="2"/>
          </rPr>
          <t xml:space="preserve">
inserisci le ore di attività svolte
</t>
        </r>
      </text>
    </comment>
    <comment ref="B6" authorId="0">
      <text>
        <r>
          <rPr>
            <b/>
            <sz val="9"/>
            <color indexed="81"/>
            <rFont val="Tahoma"/>
            <family val="2"/>
          </rPr>
          <t>Diego:</t>
        </r>
        <r>
          <rPr>
            <sz val="9"/>
            <color indexed="81"/>
            <rFont val="Tahoma"/>
            <family val="2"/>
          </rPr>
          <t xml:space="preserve">
Iserire il nome del docente</t>
        </r>
      </text>
    </comment>
    <comment ref="C6" authorId="0">
      <text>
        <r>
          <rPr>
            <b/>
            <sz val="9"/>
            <color indexed="81"/>
            <rFont val="Tahoma"/>
            <family val="2"/>
          </rPr>
          <t>Diego:</t>
        </r>
        <r>
          <rPr>
            <sz val="9"/>
            <color indexed="81"/>
            <rFont val="Tahoma"/>
            <family val="2"/>
          </rPr>
          <t xml:space="preserve">
inserire il dato</t>
        </r>
      </text>
    </comment>
    <comment ref="D6" authorId="0">
      <text>
        <r>
          <rPr>
            <b/>
            <sz val="9"/>
            <color indexed="81"/>
            <rFont val="Tahoma"/>
            <family val="2"/>
          </rPr>
          <t>Diego:</t>
        </r>
        <r>
          <rPr>
            <sz val="9"/>
            <color indexed="81"/>
            <rFont val="Tahoma"/>
            <family val="2"/>
          </rPr>
          <t xml:space="preserve">
inserire il dato</t>
        </r>
      </text>
    </comment>
    <comment ref="G6" authorId="0">
      <text>
        <r>
          <rPr>
            <b/>
            <sz val="9"/>
            <color indexed="81"/>
            <rFont val="Tahoma"/>
            <family val="2"/>
          </rPr>
          <t>Diego:</t>
        </r>
        <r>
          <rPr>
            <sz val="9"/>
            <color indexed="81"/>
            <rFont val="Tahoma"/>
            <family val="2"/>
          </rPr>
          <t xml:space="preserve">
inserisci le ore di attività svolte
</t>
        </r>
      </text>
    </comment>
    <comment ref="B7" authorId="0">
      <text>
        <r>
          <rPr>
            <b/>
            <sz val="9"/>
            <color indexed="81"/>
            <rFont val="Tahoma"/>
            <family val="2"/>
          </rPr>
          <t>Diego:</t>
        </r>
        <r>
          <rPr>
            <sz val="9"/>
            <color indexed="81"/>
            <rFont val="Tahoma"/>
            <family val="2"/>
          </rPr>
          <t xml:space="preserve">
Iserire il nome del docente</t>
        </r>
      </text>
    </comment>
    <comment ref="C7" authorId="0">
      <text>
        <r>
          <rPr>
            <b/>
            <sz val="9"/>
            <color indexed="81"/>
            <rFont val="Tahoma"/>
            <family val="2"/>
          </rPr>
          <t>Diego:</t>
        </r>
        <r>
          <rPr>
            <sz val="9"/>
            <color indexed="81"/>
            <rFont val="Tahoma"/>
            <family val="2"/>
          </rPr>
          <t xml:space="preserve">
inserire il dato</t>
        </r>
      </text>
    </comment>
    <comment ref="D7" authorId="0">
      <text>
        <r>
          <rPr>
            <b/>
            <sz val="9"/>
            <color indexed="81"/>
            <rFont val="Tahoma"/>
            <family val="2"/>
          </rPr>
          <t>Diego:</t>
        </r>
        <r>
          <rPr>
            <sz val="9"/>
            <color indexed="81"/>
            <rFont val="Tahoma"/>
            <family val="2"/>
          </rPr>
          <t xml:space="preserve">
inserire il dato</t>
        </r>
      </text>
    </comment>
    <comment ref="G7" authorId="0">
      <text>
        <r>
          <rPr>
            <b/>
            <sz val="9"/>
            <color indexed="81"/>
            <rFont val="Tahoma"/>
            <family val="2"/>
          </rPr>
          <t>Diego:</t>
        </r>
        <r>
          <rPr>
            <sz val="9"/>
            <color indexed="81"/>
            <rFont val="Tahoma"/>
            <family val="2"/>
          </rPr>
          <t xml:space="preserve">
inserisci le ore di attività svolte
</t>
        </r>
      </text>
    </comment>
    <comment ref="B8" authorId="0">
      <text>
        <r>
          <rPr>
            <b/>
            <sz val="9"/>
            <color indexed="81"/>
            <rFont val="Tahoma"/>
            <family val="2"/>
          </rPr>
          <t>Diego:</t>
        </r>
        <r>
          <rPr>
            <sz val="9"/>
            <color indexed="81"/>
            <rFont val="Tahoma"/>
            <family val="2"/>
          </rPr>
          <t xml:space="preserve">
Iserire il nome del docente</t>
        </r>
      </text>
    </comment>
    <comment ref="C8" authorId="0">
      <text>
        <r>
          <rPr>
            <b/>
            <sz val="9"/>
            <color indexed="81"/>
            <rFont val="Tahoma"/>
            <family val="2"/>
          </rPr>
          <t>Diego:</t>
        </r>
        <r>
          <rPr>
            <sz val="9"/>
            <color indexed="81"/>
            <rFont val="Tahoma"/>
            <family val="2"/>
          </rPr>
          <t xml:space="preserve">
inserire il dato</t>
        </r>
      </text>
    </comment>
    <comment ref="D8" authorId="0">
      <text>
        <r>
          <rPr>
            <b/>
            <sz val="9"/>
            <color indexed="81"/>
            <rFont val="Tahoma"/>
            <family val="2"/>
          </rPr>
          <t>Diego:</t>
        </r>
        <r>
          <rPr>
            <sz val="9"/>
            <color indexed="81"/>
            <rFont val="Tahoma"/>
            <family val="2"/>
          </rPr>
          <t xml:space="preserve">
inserire il dato</t>
        </r>
      </text>
    </comment>
    <comment ref="G8" authorId="0">
      <text>
        <r>
          <rPr>
            <b/>
            <sz val="9"/>
            <color indexed="81"/>
            <rFont val="Tahoma"/>
            <family val="2"/>
          </rPr>
          <t>Diego:</t>
        </r>
        <r>
          <rPr>
            <sz val="9"/>
            <color indexed="81"/>
            <rFont val="Tahoma"/>
            <family val="2"/>
          </rPr>
          <t xml:space="preserve">
inserisci le ore di attività svolte
</t>
        </r>
      </text>
    </comment>
  </commentList>
</comments>
</file>

<file path=xl/comments12.xml><?xml version="1.0" encoding="utf-8"?>
<comments xmlns="http://schemas.openxmlformats.org/spreadsheetml/2006/main">
  <authors>
    <author>DSGA</author>
  </authors>
  <commentList>
    <comment ref="Q10" authorId="0">
      <text>
        <r>
          <rPr>
            <b/>
            <sz val="9"/>
            <color indexed="81"/>
            <rFont val="Tahoma"/>
            <family val="2"/>
          </rPr>
          <t>DSGA:</t>
        </r>
        <r>
          <rPr>
            <sz val="9"/>
            <color indexed="81"/>
            <rFont val="Tahoma"/>
            <family val="2"/>
          </rPr>
          <t xml:space="preserve">
INSERIRE 1
</t>
        </r>
      </text>
    </comment>
    <comment ref="AK30" authorId="0">
      <text>
        <r>
          <rPr>
            <b/>
            <sz val="9"/>
            <color indexed="81"/>
            <rFont val="Tahoma"/>
            <family val="2"/>
          </rPr>
          <t>DSGA:</t>
        </r>
        <r>
          <rPr>
            <sz val="9"/>
            <color indexed="81"/>
            <rFont val="Tahoma"/>
            <family val="2"/>
          </rPr>
          <t xml:space="preserve">
INSERISCI I GIORNI DI SOSTITUZIONE</t>
        </r>
      </text>
    </comment>
  </commentList>
</comments>
</file>

<file path=xl/comments13.xml><?xml version="1.0" encoding="utf-8"?>
<comments xmlns="http://schemas.openxmlformats.org/spreadsheetml/2006/main">
  <authors>
    <author>Diego</author>
    <author>dsga</author>
  </authors>
  <commentList>
    <comment ref="C7" authorId="0">
      <text>
        <r>
          <rPr>
            <b/>
            <sz val="9"/>
            <color indexed="81"/>
            <rFont val="Tahoma"/>
            <family val="2"/>
          </rPr>
          <t>Diego:</t>
        </r>
        <r>
          <rPr>
            <sz val="9"/>
            <color indexed="81"/>
            <rFont val="Tahoma"/>
            <family val="2"/>
          </rPr>
          <t xml:space="preserve">
inserisre attività da incentivare</t>
        </r>
      </text>
    </comment>
    <comment ref="D7" authorId="1">
      <text>
        <r>
          <rPr>
            <b/>
            <sz val="9"/>
            <color indexed="81"/>
            <rFont val="Tahoma"/>
            <family val="2"/>
          </rPr>
          <t>dsga:</t>
        </r>
        <r>
          <rPr>
            <sz val="9"/>
            <color indexed="81"/>
            <rFont val="Tahoma"/>
            <family val="2"/>
          </rPr>
          <t xml:space="preserve">
INSERIRE IL NUMERO DI PERSONALE COINVOLTO NELL'ATTIVITà</t>
        </r>
      </text>
    </comment>
    <comment ref="E7" authorId="1">
      <text>
        <r>
          <rPr>
            <b/>
            <sz val="9"/>
            <color indexed="81"/>
            <rFont val="Tahoma"/>
            <family val="2"/>
          </rPr>
          <t>dsga:</t>
        </r>
        <r>
          <rPr>
            <sz val="9"/>
            <color indexed="81"/>
            <rFont val="Tahoma"/>
            <family val="2"/>
          </rPr>
          <t xml:space="preserve">
INSERIRE IL NUMERO DI ORE DA ASSEGNARE A SINGOLA PERSONA</t>
        </r>
      </text>
    </comment>
    <comment ref="D8" authorId="1">
      <text>
        <r>
          <rPr>
            <b/>
            <sz val="9"/>
            <color indexed="81"/>
            <rFont val="Tahoma"/>
            <family val="2"/>
          </rPr>
          <t>dsga:</t>
        </r>
        <r>
          <rPr>
            <sz val="9"/>
            <color indexed="81"/>
            <rFont val="Tahoma"/>
            <family val="2"/>
          </rPr>
          <t xml:space="preserve">
INSERIRE IL NUMERO DI PERSONALE COINVOLTO NELL'ATTIVITà</t>
        </r>
      </text>
    </comment>
    <comment ref="E8" authorId="1">
      <text>
        <r>
          <rPr>
            <b/>
            <sz val="9"/>
            <color indexed="81"/>
            <rFont val="Tahoma"/>
            <family val="2"/>
          </rPr>
          <t>dsga:</t>
        </r>
        <r>
          <rPr>
            <sz val="9"/>
            <color indexed="81"/>
            <rFont val="Tahoma"/>
            <family val="2"/>
          </rPr>
          <t xml:space="preserve">
INSERIRE IL NUMERO DI ORE DA ASSEGNARE A SINGOLA PERSONA</t>
        </r>
      </text>
    </comment>
    <comment ref="D9" authorId="1">
      <text>
        <r>
          <rPr>
            <b/>
            <sz val="9"/>
            <color indexed="81"/>
            <rFont val="Tahoma"/>
            <family val="2"/>
          </rPr>
          <t>dsga:</t>
        </r>
        <r>
          <rPr>
            <sz val="9"/>
            <color indexed="81"/>
            <rFont val="Tahoma"/>
            <family val="2"/>
          </rPr>
          <t xml:space="preserve">
INSERIRE IL NUMERO DI PERSONALE COINVOLTO NELL'ATTIVITà</t>
        </r>
      </text>
    </comment>
    <comment ref="E9" authorId="1">
      <text>
        <r>
          <rPr>
            <b/>
            <sz val="9"/>
            <color indexed="81"/>
            <rFont val="Tahoma"/>
            <family val="2"/>
          </rPr>
          <t>dsga:</t>
        </r>
        <r>
          <rPr>
            <sz val="9"/>
            <color indexed="81"/>
            <rFont val="Tahoma"/>
            <family val="2"/>
          </rPr>
          <t xml:space="preserve">
INSERIRE IL NUMERO DI ORE DA ASSEGNARE A SINGOLA PERSONA</t>
        </r>
      </text>
    </comment>
    <comment ref="D10" authorId="1">
      <text>
        <r>
          <rPr>
            <b/>
            <sz val="9"/>
            <color indexed="81"/>
            <rFont val="Tahoma"/>
            <family val="2"/>
          </rPr>
          <t>dsga:</t>
        </r>
        <r>
          <rPr>
            <sz val="9"/>
            <color indexed="81"/>
            <rFont val="Tahoma"/>
            <family val="2"/>
          </rPr>
          <t xml:space="preserve">
INSERIRE IL NUMERO DI PERSONALE COINVOLTO NELL'ATTIVITà</t>
        </r>
      </text>
    </comment>
    <comment ref="E10" authorId="1">
      <text>
        <r>
          <rPr>
            <b/>
            <sz val="9"/>
            <color indexed="81"/>
            <rFont val="Tahoma"/>
            <family val="2"/>
          </rPr>
          <t>dsga:</t>
        </r>
        <r>
          <rPr>
            <sz val="9"/>
            <color indexed="81"/>
            <rFont val="Tahoma"/>
            <family val="2"/>
          </rPr>
          <t xml:space="preserve">
INSERIRE IL NUMERO DI ORE DA ASSEGNARE A SINGOLA PERSONA</t>
        </r>
      </text>
    </comment>
    <comment ref="D11" authorId="1">
      <text>
        <r>
          <rPr>
            <b/>
            <sz val="9"/>
            <color indexed="81"/>
            <rFont val="Tahoma"/>
            <family val="2"/>
          </rPr>
          <t>dsga:</t>
        </r>
        <r>
          <rPr>
            <sz val="9"/>
            <color indexed="81"/>
            <rFont val="Tahoma"/>
            <family val="2"/>
          </rPr>
          <t xml:space="preserve">
INSERIRE IL NUMERO DI PERSONALE COINVOLTO NELL'ATTIVITà</t>
        </r>
      </text>
    </comment>
    <comment ref="E11" authorId="1">
      <text>
        <r>
          <rPr>
            <b/>
            <sz val="9"/>
            <color indexed="81"/>
            <rFont val="Tahoma"/>
            <family val="2"/>
          </rPr>
          <t>dsga:</t>
        </r>
        <r>
          <rPr>
            <sz val="9"/>
            <color indexed="81"/>
            <rFont val="Tahoma"/>
            <family val="2"/>
          </rPr>
          <t xml:space="preserve">
INSERIRE IL NUMERO DI ORE DA ASSEGNARE A SINGOLA PERSONA</t>
        </r>
      </text>
    </comment>
    <comment ref="D12" authorId="1">
      <text>
        <r>
          <rPr>
            <b/>
            <sz val="9"/>
            <color indexed="81"/>
            <rFont val="Tahoma"/>
            <family val="2"/>
          </rPr>
          <t>dsga:</t>
        </r>
        <r>
          <rPr>
            <sz val="9"/>
            <color indexed="81"/>
            <rFont val="Tahoma"/>
            <family val="2"/>
          </rPr>
          <t xml:space="preserve">
INSERIRE IL NUMERO DI PERSONALE COINVOLTO NELL'ATTIVITà</t>
        </r>
      </text>
    </comment>
    <comment ref="E12" authorId="1">
      <text>
        <r>
          <rPr>
            <b/>
            <sz val="9"/>
            <color indexed="81"/>
            <rFont val="Tahoma"/>
            <family val="2"/>
          </rPr>
          <t>dsga:</t>
        </r>
        <r>
          <rPr>
            <sz val="9"/>
            <color indexed="81"/>
            <rFont val="Tahoma"/>
            <family val="2"/>
          </rPr>
          <t xml:space="preserve">
INSERIRE IL NUMERO DI ORE DA ASSEGNARE A SINGOLA PERSONA</t>
        </r>
      </text>
    </comment>
    <comment ref="D13" authorId="1">
      <text>
        <r>
          <rPr>
            <b/>
            <sz val="9"/>
            <color indexed="81"/>
            <rFont val="Tahoma"/>
            <family val="2"/>
          </rPr>
          <t>dsga:</t>
        </r>
        <r>
          <rPr>
            <sz val="9"/>
            <color indexed="81"/>
            <rFont val="Tahoma"/>
            <family val="2"/>
          </rPr>
          <t xml:space="preserve">
INSERIRE IL NUMERO DI PERSONALE COINVOLTO NELL'ATTIVITà</t>
        </r>
      </text>
    </comment>
    <comment ref="E13" authorId="1">
      <text>
        <r>
          <rPr>
            <b/>
            <sz val="9"/>
            <color indexed="81"/>
            <rFont val="Tahoma"/>
            <family val="2"/>
          </rPr>
          <t>dsga:</t>
        </r>
        <r>
          <rPr>
            <sz val="9"/>
            <color indexed="81"/>
            <rFont val="Tahoma"/>
            <family val="2"/>
          </rPr>
          <t xml:space="preserve">
INSERIRE IL NUMERO DI ORE DA ASSEGNARE A SINGOLA PERSONA</t>
        </r>
      </text>
    </comment>
    <comment ref="D14" authorId="1">
      <text>
        <r>
          <rPr>
            <b/>
            <sz val="9"/>
            <color indexed="81"/>
            <rFont val="Tahoma"/>
            <family val="2"/>
          </rPr>
          <t>dsga:</t>
        </r>
        <r>
          <rPr>
            <sz val="9"/>
            <color indexed="81"/>
            <rFont val="Tahoma"/>
            <family val="2"/>
          </rPr>
          <t xml:space="preserve">
INSERIRE IL NUMERO DI PERSONALE COINVOLTO NELL'ATTIVITà</t>
        </r>
      </text>
    </comment>
    <comment ref="E14" authorId="1">
      <text>
        <r>
          <rPr>
            <b/>
            <sz val="9"/>
            <color indexed="81"/>
            <rFont val="Tahoma"/>
            <family val="2"/>
          </rPr>
          <t>dsga:</t>
        </r>
        <r>
          <rPr>
            <sz val="9"/>
            <color indexed="81"/>
            <rFont val="Tahoma"/>
            <family val="2"/>
          </rPr>
          <t xml:space="preserve">
INSERIRE IL NUMERO DI ORE DA ASSEGNARE A SINGOLA PERSONA</t>
        </r>
      </text>
    </comment>
    <comment ref="C21" authorId="0">
      <text>
        <r>
          <rPr>
            <b/>
            <sz val="9"/>
            <color indexed="81"/>
            <rFont val="Tahoma"/>
            <family val="2"/>
          </rPr>
          <t>Diego:</t>
        </r>
        <r>
          <rPr>
            <sz val="9"/>
            <color indexed="81"/>
            <rFont val="Tahoma"/>
            <family val="2"/>
          </rPr>
          <t xml:space="preserve">
inserisre attività da incentivare</t>
        </r>
      </text>
    </comment>
    <comment ref="D21" authorId="1">
      <text>
        <r>
          <rPr>
            <b/>
            <sz val="9"/>
            <color indexed="81"/>
            <rFont val="Tahoma"/>
            <family val="2"/>
          </rPr>
          <t>dsga:</t>
        </r>
        <r>
          <rPr>
            <sz val="9"/>
            <color indexed="81"/>
            <rFont val="Tahoma"/>
            <family val="2"/>
          </rPr>
          <t xml:space="preserve">
INSERIRE IL NUMERO DI PERSONALE COINVOLTO NELL'ATTIVITà</t>
        </r>
      </text>
    </comment>
    <comment ref="E21" authorId="1">
      <text>
        <r>
          <rPr>
            <b/>
            <sz val="9"/>
            <color indexed="81"/>
            <rFont val="Tahoma"/>
            <family val="2"/>
          </rPr>
          <t>dsga:</t>
        </r>
        <r>
          <rPr>
            <sz val="9"/>
            <color indexed="81"/>
            <rFont val="Tahoma"/>
            <family val="2"/>
          </rPr>
          <t xml:space="preserve">
INSERIRE IL NUMERO DI ORE DA ASSEGNARE A SINGOLA PERSONA</t>
        </r>
      </text>
    </comment>
    <comment ref="D22" authorId="1">
      <text>
        <r>
          <rPr>
            <b/>
            <sz val="9"/>
            <color indexed="81"/>
            <rFont val="Tahoma"/>
            <family val="2"/>
          </rPr>
          <t>dsga:</t>
        </r>
        <r>
          <rPr>
            <sz val="9"/>
            <color indexed="81"/>
            <rFont val="Tahoma"/>
            <family val="2"/>
          </rPr>
          <t xml:space="preserve">
INSERIRE IL NUMERO DI PERSONALE COINVOLTO NELL'ATTIVITà</t>
        </r>
      </text>
    </comment>
    <comment ref="E22" authorId="1">
      <text>
        <r>
          <rPr>
            <b/>
            <sz val="9"/>
            <color indexed="81"/>
            <rFont val="Tahoma"/>
            <family val="2"/>
          </rPr>
          <t>dsga:</t>
        </r>
        <r>
          <rPr>
            <sz val="9"/>
            <color indexed="81"/>
            <rFont val="Tahoma"/>
            <family val="2"/>
          </rPr>
          <t xml:space="preserve">
INSERIRE IL NUMERO DI ORE DA ASSEGNARE A SINGOLA PERSONA</t>
        </r>
      </text>
    </comment>
    <comment ref="D23" authorId="1">
      <text>
        <r>
          <rPr>
            <b/>
            <sz val="9"/>
            <color indexed="81"/>
            <rFont val="Tahoma"/>
            <family val="2"/>
          </rPr>
          <t>dsga:</t>
        </r>
        <r>
          <rPr>
            <sz val="9"/>
            <color indexed="81"/>
            <rFont val="Tahoma"/>
            <family val="2"/>
          </rPr>
          <t xml:space="preserve">
INSERIRE IL NUMERO DI PERSONALE COINVOLTO NELL'ATTIVITà</t>
        </r>
      </text>
    </comment>
    <comment ref="E23" authorId="1">
      <text>
        <r>
          <rPr>
            <b/>
            <sz val="9"/>
            <color indexed="81"/>
            <rFont val="Tahoma"/>
            <family val="2"/>
          </rPr>
          <t>dsga:</t>
        </r>
        <r>
          <rPr>
            <sz val="9"/>
            <color indexed="81"/>
            <rFont val="Tahoma"/>
            <family val="2"/>
          </rPr>
          <t xml:space="preserve">
INSERIRE IL NUMERO DI ORE DA ASSEGNARE A SINGOLA PERSONA</t>
        </r>
      </text>
    </comment>
    <comment ref="D24" authorId="1">
      <text>
        <r>
          <rPr>
            <b/>
            <sz val="9"/>
            <color indexed="81"/>
            <rFont val="Tahoma"/>
            <family val="2"/>
          </rPr>
          <t>dsga:</t>
        </r>
        <r>
          <rPr>
            <sz val="9"/>
            <color indexed="81"/>
            <rFont val="Tahoma"/>
            <family val="2"/>
          </rPr>
          <t xml:space="preserve">
INSERIRE IL NUMERO DI PERSONALE COINVOLTO NELL'ATTIVITà</t>
        </r>
      </text>
    </comment>
    <comment ref="E24" authorId="1">
      <text>
        <r>
          <rPr>
            <b/>
            <sz val="9"/>
            <color indexed="81"/>
            <rFont val="Tahoma"/>
            <family val="2"/>
          </rPr>
          <t>dsga:</t>
        </r>
        <r>
          <rPr>
            <sz val="9"/>
            <color indexed="81"/>
            <rFont val="Tahoma"/>
            <family val="2"/>
          </rPr>
          <t xml:space="preserve">
INSERIRE IL NUMERO DI ORE DA ASSEGNARE A SINGOLA PERSONA</t>
        </r>
      </text>
    </comment>
    <comment ref="D25" authorId="1">
      <text>
        <r>
          <rPr>
            <b/>
            <sz val="9"/>
            <color indexed="81"/>
            <rFont val="Tahoma"/>
            <family val="2"/>
          </rPr>
          <t>dsga:</t>
        </r>
        <r>
          <rPr>
            <sz val="9"/>
            <color indexed="81"/>
            <rFont val="Tahoma"/>
            <family val="2"/>
          </rPr>
          <t xml:space="preserve">
INSERIRE IL NUMERO DI PERSONALE COINVOLTO NELL'ATTIVITà</t>
        </r>
      </text>
    </comment>
    <comment ref="E25" authorId="1">
      <text>
        <r>
          <rPr>
            <b/>
            <sz val="9"/>
            <color indexed="81"/>
            <rFont val="Tahoma"/>
            <family val="2"/>
          </rPr>
          <t>dsga:</t>
        </r>
        <r>
          <rPr>
            <sz val="9"/>
            <color indexed="81"/>
            <rFont val="Tahoma"/>
            <family val="2"/>
          </rPr>
          <t xml:space="preserve">
INSERIRE IL NUMERO DI ORE DA ASSEGNARE A SINGOLA PERSONA</t>
        </r>
      </text>
    </comment>
    <comment ref="D26" authorId="1">
      <text>
        <r>
          <rPr>
            <b/>
            <sz val="9"/>
            <color indexed="81"/>
            <rFont val="Tahoma"/>
            <family val="2"/>
          </rPr>
          <t>dsga:</t>
        </r>
        <r>
          <rPr>
            <sz val="9"/>
            <color indexed="81"/>
            <rFont val="Tahoma"/>
            <family val="2"/>
          </rPr>
          <t xml:space="preserve">
INSERIRE IL NUMERO DI PERSONALE COINVOLTO NELL'ATTIVITà</t>
        </r>
      </text>
    </comment>
    <comment ref="E26" authorId="1">
      <text>
        <r>
          <rPr>
            <b/>
            <sz val="9"/>
            <color indexed="81"/>
            <rFont val="Tahoma"/>
            <family val="2"/>
          </rPr>
          <t>dsga:</t>
        </r>
        <r>
          <rPr>
            <sz val="9"/>
            <color indexed="81"/>
            <rFont val="Tahoma"/>
            <family val="2"/>
          </rPr>
          <t xml:space="preserve">
INSERIRE IL NUMERO DI ORE DA ASSEGNARE A SINGOLA PERSONA</t>
        </r>
      </text>
    </comment>
    <comment ref="D27" authorId="1">
      <text>
        <r>
          <rPr>
            <b/>
            <sz val="9"/>
            <color indexed="81"/>
            <rFont val="Tahoma"/>
            <family val="2"/>
          </rPr>
          <t>dsga:</t>
        </r>
        <r>
          <rPr>
            <sz val="9"/>
            <color indexed="81"/>
            <rFont val="Tahoma"/>
            <family val="2"/>
          </rPr>
          <t xml:space="preserve">
INSERIRE IL NUMERO DI PERSONALE COINVOLTO NELL'ATTIVITà</t>
        </r>
      </text>
    </comment>
    <comment ref="E27" authorId="1">
      <text>
        <r>
          <rPr>
            <b/>
            <sz val="9"/>
            <color indexed="81"/>
            <rFont val="Tahoma"/>
            <family val="2"/>
          </rPr>
          <t>dsga:</t>
        </r>
        <r>
          <rPr>
            <sz val="9"/>
            <color indexed="81"/>
            <rFont val="Tahoma"/>
            <family val="2"/>
          </rPr>
          <t xml:space="preserve">
INSERIRE IL NUMERO DI ORE DA ASSEGNARE A SINGOLA PERSONA</t>
        </r>
      </text>
    </comment>
    <comment ref="D28" authorId="1">
      <text>
        <r>
          <rPr>
            <b/>
            <sz val="9"/>
            <color indexed="81"/>
            <rFont val="Tahoma"/>
            <family val="2"/>
          </rPr>
          <t>dsga:</t>
        </r>
        <r>
          <rPr>
            <sz val="9"/>
            <color indexed="81"/>
            <rFont val="Tahoma"/>
            <family val="2"/>
          </rPr>
          <t xml:space="preserve">
INSERIRE IL NUMERO DI PERSONALE COINVOLTO NELL'ATTIVITà</t>
        </r>
      </text>
    </comment>
    <comment ref="E28" authorId="1">
      <text>
        <r>
          <rPr>
            <b/>
            <sz val="9"/>
            <color indexed="81"/>
            <rFont val="Tahoma"/>
            <family val="2"/>
          </rPr>
          <t>dsga:</t>
        </r>
        <r>
          <rPr>
            <sz val="9"/>
            <color indexed="81"/>
            <rFont val="Tahoma"/>
            <family val="2"/>
          </rPr>
          <t xml:space="preserve">
INSERIRE IL NUMERO DI ORE DA ASSEGNARE A SINGOLA PERSONA</t>
        </r>
      </text>
    </comment>
    <comment ref="D34" authorId="1">
      <text>
        <r>
          <rPr>
            <b/>
            <sz val="9"/>
            <color indexed="81"/>
            <rFont val="Tahoma"/>
            <family val="2"/>
          </rPr>
          <t>dsga:</t>
        </r>
        <r>
          <rPr>
            <sz val="9"/>
            <color indexed="81"/>
            <rFont val="Tahoma"/>
            <family val="2"/>
          </rPr>
          <t xml:space="preserve">
INSERIRE IL NUMERO DI PERSONALE COINVOLTO NELL'ATTIVITà</t>
        </r>
      </text>
    </comment>
    <comment ref="E34" authorId="1">
      <text>
        <r>
          <rPr>
            <b/>
            <sz val="9"/>
            <color indexed="81"/>
            <rFont val="Tahoma"/>
            <family val="2"/>
          </rPr>
          <t>dsga:</t>
        </r>
        <r>
          <rPr>
            <sz val="9"/>
            <color indexed="81"/>
            <rFont val="Tahoma"/>
            <family val="2"/>
          </rPr>
          <t xml:space="preserve">
INSERIRE IL NUMERO DI ORE DA ASSEGNARE A SINGOLA PERSONA</t>
        </r>
      </text>
    </comment>
    <comment ref="C35" authorId="0">
      <text>
        <r>
          <rPr>
            <b/>
            <sz val="9"/>
            <color indexed="81"/>
            <rFont val="Tahoma"/>
            <family val="2"/>
          </rPr>
          <t>Diego:</t>
        </r>
        <r>
          <rPr>
            <sz val="9"/>
            <color indexed="81"/>
            <rFont val="Tahoma"/>
            <family val="2"/>
          </rPr>
          <t xml:space="preserve">
inserisre attività da incentivare</t>
        </r>
      </text>
    </comment>
    <comment ref="D35" authorId="1">
      <text>
        <r>
          <rPr>
            <b/>
            <sz val="9"/>
            <color indexed="81"/>
            <rFont val="Tahoma"/>
            <family val="2"/>
          </rPr>
          <t>dsga:</t>
        </r>
        <r>
          <rPr>
            <sz val="9"/>
            <color indexed="81"/>
            <rFont val="Tahoma"/>
            <family val="2"/>
          </rPr>
          <t xml:space="preserve">
INSERIRE IL NUMERO DI PERSONALE COINVOLTO NELL'ATTIVITà</t>
        </r>
      </text>
    </comment>
    <comment ref="E35" authorId="1">
      <text>
        <r>
          <rPr>
            <b/>
            <sz val="9"/>
            <color indexed="81"/>
            <rFont val="Tahoma"/>
            <family val="2"/>
          </rPr>
          <t>dsga:</t>
        </r>
        <r>
          <rPr>
            <sz val="9"/>
            <color indexed="81"/>
            <rFont val="Tahoma"/>
            <family val="2"/>
          </rPr>
          <t xml:space="preserve">
INSERIRE IL NUMERO DI ORE DA ASSEGNARE A SINGOLA PERSONA</t>
        </r>
      </text>
    </comment>
    <comment ref="C36" authorId="0">
      <text>
        <r>
          <rPr>
            <b/>
            <sz val="9"/>
            <color indexed="81"/>
            <rFont val="Tahoma"/>
            <family val="2"/>
          </rPr>
          <t>Diego:</t>
        </r>
        <r>
          <rPr>
            <sz val="9"/>
            <color indexed="81"/>
            <rFont val="Tahoma"/>
            <family val="2"/>
          </rPr>
          <t xml:space="preserve">
inserisre attività da incentivare</t>
        </r>
      </text>
    </comment>
    <comment ref="D36" authorId="1">
      <text>
        <r>
          <rPr>
            <b/>
            <sz val="9"/>
            <color indexed="81"/>
            <rFont val="Tahoma"/>
            <family val="2"/>
          </rPr>
          <t>dsga:</t>
        </r>
        <r>
          <rPr>
            <sz val="9"/>
            <color indexed="81"/>
            <rFont val="Tahoma"/>
            <family val="2"/>
          </rPr>
          <t xml:space="preserve">
INSERIRE IL NUMERO DI PERSONALE COINVOLTO NELL'ATTIVITà</t>
        </r>
      </text>
    </comment>
    <comment ref="E36" authorId="1">
      <text>
        <r>
          <rPr>
            <b/>
            <sz val="9"/>
            <color indexed="81"/>
            <rFont val="Tahoma"/>
            <family val="2"/>
          </rPr>
          <t>dsga:</t>
        </r>
        <r>
          <rPr>
            <sz val="9"/>
            <color indexed="81"/>
            <rFont val="Tahoma"/>
            <family val="2"/>
          </rPr>
          <t xml:space="preserve">
INSERIRE IL NUMERO DI ORE DA ASSEGNARE A SINGOLA PERSONA</t>
        </r>
      </text>
    </comment>
    <comment ref="C37" authorId="0">
      <text>
        <r>
          <rPr>
            <b/>
            <sz val="9"/>
            <color indexed="81"/>
            <rFont val="Tahoma"/>
            <family val="2"/>
          </rPr>
          <t>Diego:</t>
        </r>
        <r>
          <rPr>
            <sz val="9"/>
            <color indexed="81"/>
            <rFont val="Tahoma"/>
            <family val="2"/>
          </rPr>
          <t xml:space="preserve">
inserisre attività da incentivare</t>
        </r>
      </text>
    </comment>
    <comment ref="D37" authorId="1">
      <text>
        <r>
          <rPr>
            <b/>
            <sz val="9"/>
            <color indexed="81"/>
            <rFont val="Tahoma"/>
            <family val="2"/>
          </rPr>
          <t>dsga:</t>
        </r>
        <r>
          <rPr>
            <sz val="9"/>
            <color indexed="81"/>
            <rFont val="Tahoma"/>
            <family val="2"/>
          </rPr>
          <t xml:space="preserve">
INSERIRE IL NUMERO DI PERSONALE COINVOLTO NELL'ATTIVITà</t>
        </r>
      </text>
    </comment>
    <comment ref="E37" authorId="1">
      <text>
        <r>
          <rPr>
            <b/>
            <sz val="9"/>
            <color indexed="81"/>
            <rFont val="Tahoma"/>
            <family val="2"/>
          </rPr>
          <t>dsga:</t>
        </r>
        <r>
          <rPr>
            <sz val="9"/>
            <color indexed="81"/>
            <rFont val="Tahoma"/>
            <family val="2"/>
          </rPr>
          <t xml:space="preserve">
INSERIRE IL NUMERO DI ORE DA ASSEGNARE A SINGOLA PERSONA</t>
        </r>
      </text>
    </comment>
    <comment ref="C38" authorId="0">
      <text>
        <r>
          <rPr>
            <b/>
            <sz val="9"/>
            <color indexed="81"/>
            <rFont val="Tahoma"/>
            <family val="2"/>
          </rPr>
          <t>Diego:</t>
        </r>
        <r>
          <rPr>
            <sz val="9"/>
            <color indexed="81"/>
            <rFont val="Tahoma"/>
            <family val="2"/>
          </rPr>
          <t xml:space="preserve">
inserisre attività da incentivare</t>
        </r>
      </text>
    </comment>
    <comment ref="D38" authorId="1">
      <text>
        <r>
          <rPr>
            <b/>
            <sz val="9"/>
            <color indexed="81"/>
            <rFont val="Tahoma"/>
            <family val="2"/>
          </rPr>
          <t>dsga:</t>
        </r>
        <r>
          <rPr>
            <sz val="9"/>
            <color indexed="81"/>
            <rFont val="Tahoma"/>
            <family val="2"/>
          </rPr>
          <t xml:space="preserve">
INSERIRE IL NUMERO DI PERSONALE COINVOLTO NELL'ATTIVITà</t>
        </r>
      </text>
    </comment>
    <comment ref="E38" authorId="1">
      <text>
        <r>
          <rPr>
            <b/>
            <sz val="9"/>
            <color indexed="81"/>
            <rFont val="Tahoma"/>
            <family val="2"/>
          </rPr>
          <t>dsga:</t>
        </r>
        <r>
          <rPr>
            <sz val="9"/>
            <color indexed="81"/>
            <rFont val="Tahoma"/>
            <family val="2"/>
          </rPr>
          <t xml:space="preserve">
INSERIRE IL NUMERO DI ORE DA ASSEGNARE A SINGOLA PERSONA</t>
        </r>
      </text>
    </comment>
    <comment ref="C39" authorId="0">
      <text>
        <r>
          <rPr>
            <b/>
            <sz val="9"/>
            <color indexed="81"/>
            <rFont val="Tahoma"/>
            <family val="2"/>
          </rPr>
          <t>Diego:</t>
        </r>
        <r>
          <rPr>
            <sz val="9"/>
            <color indexed="81"/>
            <rFont val="Tahoma"/>
            <family val="2"/>
          </rPr>
          <t xml:space="preserve">
inserisre attività da incentivare</t>
        </r>
      </text>
    </comment>
    <comment ref="D39" authorId="1">
      <text>
        <r>
          <rPr>
            <b/>
            <sz val="9"/>
            <color indexed="81"/>
            <rFont val="Tahoma"/>
            <family val="2"/>
          </rPr>
          <t>dsga:</t>
        </r>
        <r>
          <rPr>
            <sz val="9"/>
            <color indexed="81"/>
            <rFont val="Tahoma"/>
            <family val="2"/>
          </rPr>
          <t xml:space="preserve">
INSERIRE IL NUMERO DI PERSONALE COINVOLTO NELL'ATTIVITà</t>
        </r>
      </text>
    </comment>
    <comment ref="E39" authorId="1">
      <text>
        <r>
          <rPr>
            <b/>
            <sz val="9"/>
            <color indexed="81"/>
            <rFont val="Tahoma"/>
            <family val="2"/>
          </rPr>
          <t>dsga:</t>
        </r>
        <r>
          <rPr>
            <sz val="9"/>
            <color indexed="81"/>
            <rFont val="Tahoma"/>
            <family val="2"/>
          </rPr>
          <t xml:space="preserve">
INSERIRE IL NUMERO DI ORE DA ASSEGNARE A SINGOLA PERSONA</t>
        </r>
      </text>
    </comment>
    <comment ref="C40" authorId="0">
      <text>
        <r>
          <rPr>
            <b/>
            <sz val="9"/>
            <color indexed="81"/>
            <rFont val="Tahoma"/>
            <family val="2"/>
          </rPr>
          <t>Diego:</t>
        </r>
        <r>
          <rPr>
            <sz val="9"/>
            <color indexed="81"/>
            <rFont val="Tahoma"/>
            <family val="2"/>
          </rPr>
          <t xml:space="preserve">
inserisre attività da incentivare</t>
        </r>
      </text>
    </comment>
    <comment ref="D40" authorId="1">
      <text>
        <r>
          <rPr>
            <b/>
            <sz val="9"/>
            <color indexed="81"/>
            <rFont val="Tahoma"/>
            <family val="2"/>
          </rPr>
          <t>dsga:</t>
        </r>
        <r>
          <rPr>
            <sz val="9"/>
            <color indexed="81"/>
            <rFont val="Tahoma"/>
            <family val="2"/>
          </rPr>
          <t xml:space="preserve">
INSERIRE IL NUMERO DI PERSONALE COINVOLTO NELL'ATTIVITà</t>
        </r>
      </text>
    </comment>
    <comment ref="E40" authorId="1">
      <text>
        <r>
          <rPr>
            <b/>
            <sz val="9"/>
            <color indexed="81"/>
            <rFont val="Tahoma"/>
            <family val="2"/>
          </rPr>
          <t>dsga:</t>
        </r>
        <r>
          <rPr>
            <sz val="9"/>
            <color indexed="81"/>
            <rFont val="Tahoma"/>
            <family val="2"/>
          </rPr>
          <t xml:space="preserve">
INSERIRE IL NUMERO DI ORE DA ASSEGNARE A SINGOLA PERSONA</t>
        </r>
      </text>
    </comment>
    <comment ref="C41" authorId="0">
      <text>
        <r>
          <rPr>
            <b/>
            <sz val="9"/>
            <color indexed="81"/>
            <rFont val="Tahoma"/>
            <family val="2"/>
          </rPr>
          <t>Diego:
inserisre attività da incentivare</t>
        </r>
      </text>
    </comment>
    <comment ref="D41" authorId="1">
      <text>
        <r>
          <rPr>
            <b/>
            <sz val="9"/>
            <color indexed="81"/>
            <rFont val="Tahoma"/>
            <family val="2"/>
          </rPr>
          <t>dsga:</t>
        </r>
        <r>
          <rPr>
            <sz val="9"/>
            <color indexed="81"/>
            <rFont val="Tahoma"/>
            <family val="2"/>
          </rPr>
          <t xml:space="preserve">
INSERIRE IL NUMERO DI PERSONALE COINVOLTO NELL'ATTIVITà</t>
        </r>
      </text>
    </comment>
    <comment ref="E41" authorId="1">
      <text>
        <r>
          <rPr>
            <b/>
            <sz val="9"/>
            <color indexed="81"/>
            <rFont val="Tahoma"/>
            <family val="2"/>
          </rPr>
          <t>dsga:</t>
        </r>
        <r>
          <rPr>
            <sz val="9"/>
            <color indexed="81"/>
            <rFont val="Tahoma"/>
            <family val="2"/>
          </rPr>
          <t xml:space="preserve">
INSERIRE IL NUMERO DI ORE DA ASSEGNARE A SINGOLA PERSONA</t>
        </r>
      </text>
    </comment>
    <comment ref="D42" authorId="1">
      <text>
        <r>
          <rPr>
            <b/>
            <sz val="9"/>
            <color indexed="81"/>
            <rFont val="Tahoma"/>
            <family val="2"/>
          </rPr>
          <t>dsga:</t>
        </r>
        <r>
          <rPr>
            <sz val="9"/>
            <color indexed="81"/>
            <rFont val="Tahoma"/>
            <family val="2"/>
          </rPr>
          <t xml:space="preserve">
INSERIRE IL NUMERO DI PERSONALE COINVOLTO NELL'ATTIVITà</t>
        </r>
      </text>
    </comment>
    <comment ref="E42" authorId="1">
      <text>
        <r>
          <rPr>
            <b/>
            <sz val="9"/>
            <color indexed="81"/>
            <rFont val="Tahoma"/>
            <family val="2"/>
          </rPr>
          <t>dsga:</t>
        </r>
        <r>
          <rPr>
            <sz val="9"/>
            <color indexed="81"/>
            <rFont val="Tahoma"/>
            <family val="2"/>
          </rPr>
          <t xml:space="preserve">
INSERIRE IL NUMERO DI ORE DA ASSEGNARE A SINGOLA PERSONA</t>
        </r>
      </text>
    </comment>
    <comment ref="D43" authorId="1">
      <text>
        <r>
          <rPr>
            <b/>
            <sz val="9"/>
            <color indexed="81"/>
            <rFont val="Tahoma"/>
            <family val="2"/>
          </rPr>
          <t>dsga:</t>
        </r>
        <r>
          <rPr>
            <sz val="9"/>
            <color indexed="81"/>
            <rFont val="Tahoma"/>
            <family val="2"/>
          </rPr>
          <t xml:space="preserve">
INSERIRE IL NUMERO DI PERSONALE COINVOLTO NELL'ATTIVITà</t>
        </r>
      </text>
    </comment>
    <comment ref="E43" authorId="1">
      <text>
        <r>
          <rPr>
            <b/>
            <sz val="9"/>
            <color indexed="81"/>
            <rFont val="Tahoma"/>
            <family val="2"/>
          </rPr>
          <t>dsga:</t>
        </r>
        <r>
          <rPr>
            <sz val="9"/>
            <color indexed="81"/>
            <rFont val="Tahoma"/>
            <family val="2"/>
          </rPr>
          <t xml:space="preserve">
INSERIRE IL NUMERO DI ORE DA ASSEGNARE A SINGOLA PERSONA</t>
        </r>
      </text>
    </comment>
    <comment ref="D44" authorId="1">
      <text>
        <r>
          <rPr>
            <b/>
            <sz val="9"/>
            <color indexed="81"/>
            <rFont val="Tahoma"/>
            <family val="2"/>
          </rPr>
          <t>dsga:</t>
        </r>
        <r>
          <rPr>
            <sz val="9"/>
            <color indexed="81"/>
            <rFont val="Tahoma"/>
            <family val="2"/>
          </rPr>
          <t xml:space="preserve">
INSERIRE IL NUMERO DI PERSONALE COINVOLTO NELL'ATTIVITà</t>
        </r>
      </text>
    </comment>
    <comment ref="E44" authorId="1">
      <text>
        <r>
          <rPr>
            <b/>
            <sz val="9"/>
            <color indexed="81"/>
            <rFont val="Tahoma"/>
            <family val="2"/>
          </rPr>
          <t>dsga:</t>
        </r>
        <r>
          <rPr>
            <sz val="9"/>
            <color indexed="81"/>
            <rFont val="Tahoma"/>
            <family val="2"/>
          </rPr>
          <t xml:space="preserve">
INSERIRE IL NUMERO DI ORE DA ASSEGNARE A SINGOLA PERSONA</t>
        </r>
      </text>
    </comment>
    <comment ref="E45" authorId="1">
      <text>
        <r>
          <rPr>
            <b/>
            <sz val="9"/>
            <color indexed="81"/>
            <rFont val="Tahoma"/>
            <family val="2"/>
          </rPr>
          <t>dsga:</t>
        </r>
        <r>
          <rPr>
            <sz val="9"/>
            <color indexed="81"/>
            <rFont val="Tahoma"/>
            <family val="2"/>
          </rPr>
          <t xml:space="preserve">
INSERIRE IL NUMERO DI ORE DA ASSEGNARE A SINGOLA PERSONA</t>
        </r>
      </text>
    </comment>
    <comment ref="D46" authorId="1">
      <text>
        <r>
          <rPr>
            <b/>
            <sz val="9"/>
            <color indexed="81"/>
            <rFont val="Tahoma"/>
            <family val="2"/>
          </rPr>
          <t>dsga:</t>
        </r>
        <r>
          <rPr>
            <sz val="9"/>
            <color indexed="81"/>
            <rFont val="Tahoma"/>
            <family val="2"/>
          </rPr>
          <t xml:space="preserve">
INSERIRE IL NUMERO DI PERSONALE COINVOLTO NELL'ATTIVITà</t>
        </r>
      </text>
    </comment>
    <comment ref="E46" authorId="1">
      <text>
        <r>
          <rPr>
            <b/>
            <sz val="9"/>
            <color indexed="81"/>
            <rFont val="Tahoma"/>
            <family val="2"/>
          </rPr>
          <t>dsga:</t>
        </r>
        <r>
          <rPr>
            <sz val="9"/>
            <color indexed="81"/>
            <rFont val="Tahoma"/>
            <family val="2"/>
          </rPr>
          <t xml:space="preserve">
INSERIRE IL NUMERO DI ORE DA ASSEGNARE A SINGOLA PERSONA</t>
        </r>
      </text>
    </comment>
    <comment ref="D47" authorId="1">
      <text>
        <r>
          <rPr>
            <b/>
            <sz val="9"/>
            <color indexed="81"/>
            <rFont val="Tahoma"/>
            <family val="2"/>
          </rPr>
          <t>dsga:</t>
        </r>
        <r>
          <rPr>
            <sz val="9"/>
            <color indexed="81"/>
            <rFont val="Tahoma"/>
            <family val="2"/>
          </rPr>
          <t xml:space="preserve">
INSERIRE IL NUMERO DI PERSONALE COINVOLTO NELL'ATTIVITà</t>
        </r>
      </text>
    </comment>
    <comment ref="E47" authorId="1">
      <text>
        <r>
          <rPr>
            <b/>
            <sz val="9"/>
            <color indexed="81"/>
            <rFont val="Tahoma"/>
            <family val="2"/>
          </rPr>
          <t>dsga:</t>
        </r>
        <r>
          <rPr>
            <sz val="9"/>
            <color indexed="81"/>
            <rFont val="Tahoma"/>
            <family val="2"/>
          </rPr>
          <t xml:space="preserve">
INSERIRE IL NUMERO DI ORE DA ASSEGNARE A SINGOLA PERSONA</t>
        </r>
      </text>
    </comment>
    <comment ref="D48" authorId="1">
      <text>
        <r>
          <rPr>
            <b/>
            <sz val="9"/>
            <color indexed="81"/>
            <rFont val="Tahoma"/>
            <family val="2"/>
          </rPr>
          <t>dsga:</t>
        </r>
        <r>
          <rPr>
            <sz val="9"/>
            <color indexed="81"/>
            <rFont val="Tahoma"/>
            <family val="2"/>
          </rPr>
          <t xml:space="preserve">
INSERIRE IL NUMERO DI PERSONALE COINVOLTO NELL'ATTIVITà</t>
        </r>
      </text>
    </comment>
    <comment ref="E48" authorId="1">
      <text>
        <r>
          <rPr>
            <b/>
            <sz val="9"/>
            <color indexed="81"/>
            <rFont val="Tahoma"/>
            <family val="2"/>
          </rPr>
          <t>dsga:</t>
        </r>
        <r>
          <rPr>
            <sz val="9"/>
            <color indexed="81"/>
            <rFont val="Tahoma"/>
            <family val="2"/>
          </rPr>
          <t xml:space="preserve">
INSERIRE IL NUMERO DI ORE DA ASSEGNARE A SINGOLA PERSONA</t>
        </r>
      </text>
    </comment>
    <comment ref="G52" authorId="1">
      <text>
        <r>
          <rPr>
            <b/>
            <sz val="9"/>
            <color indexed="81"/>
            <rFont val="Tahoma"/>
            <family val="2"/>
          </rPr>
          <t>dsga:</t>
        </r>
        <r>
          <rPr>
            <sz val="9"/>
            <color indexed="81"/>
            <rFont val="Tahoma"/>
            <family val="2"/>
          </rPr>
          <t xml:space="preserve">
l'importo viene riportato automaticamente secondo la percentuale assegnata agli ATA e inserita nel fogliio "Dati" escludendo l'ammantare previsto per gli AA </t>
        </r>
      </text>
    </comment>
  </commentList>
</comments>
</file>

<file path=xl/comments14.xml><?xml version="1.0" encoding="utf-8"?>
<comments xmlns="http://schemas.openxmlformats.org/spreadsheetml/2006/main">
  <authors>
    <author>DSGA</author>
    <author>Diego</author>
  </authors>
  <commentList>
    <comment ref="B6" authorId="0">
      <text>
        <r>
          <rPr>
            <b/>
            <sz val="9"/>
            <color indexed="81"/>
            <rFont val="Tahoma"/>
            <family val="2"/>
          </rPr>
          <t>DSGA:</t>
        </r>
        <r>
          <rPr>
            <sz val="9"/>
            <color indexed="81"/>
            <rFont val="Tahoma"/>
            <family val="2"/>
          </rPr>
          <t xml:space="preserve">
INSERIRE PROFILO A.A., A.T.  OPPURE C.S.</t>
        </r>
      </text>
    </comment>
    <comment ref="C6" authorId="1">
      <text>
        <r>
          <rPr>
            <b/>
            <sz val="9"/>
            <color indexed="81"/>
            <rFont val="Tahoma"/>
            <family val="2"/>
          </rPr>
          <t>Diego:</t>
        </r>
        <r>
          <rPr>
            <sz val="9"/>
            <color indexed="81"/>
            <rFont val="Tahoma"/>
            <family val="2"/>
          </rPr>
          <t xml:space="preserve">
inserisre attività da incentivare</t>
        </r>
      </text>
    </comment>
    <comment ref="D6" authorId="1">
      <text>
        <r>
          <rPr>
            <b/>
            <sz val="9"/>
            <color indexed="81"/>
            <rFont val="Tahoma"/>
            <family val="2"/>
          </rPr>
          <t>Diego:</t>
        </r>
        <r>
          <rPr>
            <sz val="9"/>
            <color indexed="81"/>
            <rFont val="Tahoma"/>
            <family val="2"/>
          </rPr>
          <t xml:space="preserve">
INSERIRE IL COMPENSO</t>
        </r>
      </text>
    </comment>
    <comment ref="B7" authorId="0">
      <text>
        <r>
          <rPr>
            <b/>
            <sz val="9"/>
            <color indexed="81"/>
            <rFont val="Tahoma"/>
            <family val="2"/>
          </rPr>
          <t>DSGA:</t>
        </r>
        <r>
          <rPr>
            <sz val="9"/>
            <color indexed="81"/>
            <rFont val="Tahoma"/>
            <family val="2"/>
          </rPr>
          <t xml:space="preserve">
INSERIRE PROFILO A.A., A.T.  OPPURE C.S.</t>
        </r>
      </text>
    </comment>
    <comment ref="C7" authorId="1">
      <text>
        <r>
          <rPr>
            <b/>
            <sz val="9"/>
            <color indexed="81"/>
            <rFont val="Tahoma"/>
            <family val="2"/>
          </rPr>
          <t>Diego:</t>
        </r>
        <r>
          <rPr>
            <sz val="9"/>
            <color indexed="81"/>
            <rFont val="Tahoma"/>
            <family val="2"/>
          </rPr>
          <t xml:space="preserve">
inserisre attività da incentivare</t>
        </r>
      </text>
    </comment>
    <comment ref="D7" authorId="1">
      <text>
        <r>
          <rPr>
            <b/>
            <sz val="9"/>
            <color indexed="81"/>
            <rFont val="Tahoma"/>
            <family val="2"/>
          </rPr>
          <t>Diego:</t>
        </r>
        <r>
          <rPr>
            <sz val="9"/>
            <color indexed="81"/>
            <rFont val="Tahoma"/>
            <family val="2"/>
          </rPr>
          <t xml:space="preserve">
INSERIRE IL COMPENSO</t>
        </r>
      </text>
    </comment>
    <comment ref="B8" authorId="0">
      <text>
        <r>
          <rPr>
            <b/>
            <sz val="9"/>
            <color indexed="81"/>
            <rFont val="Tahoma"/>
            <family val="2"/>
          </rPr>
          <t>DSGA:</t>
        </r>
        <r>
          <rPr>
            <sz val="9"/>
            <color indexed="81"/>
            <rFont val="Tahoma"/>
            <family val="2"/>
          </rPr>
          <t xml:space="preserve">
INSERIRE PROFILO A.A., A.T.  OPPURE C.S.</t>
        </r>
      </text>
    </comment>
    <comment ref="C8" authorId="1">
      <text>
        <r>
          <rPr>
            <b/>
            <sz val="9"/>
            <color indexed="81"/>
            <rFont val="Tahoma"/>
            <family val="2"/>
          </rPr>
          <t>Diego:</t>
        </r>
        <r>
          <rPr>
            <sz val="9"/>
            <color indexed="81"/>
            <rFont val="Tahoma"/>
            <family val="2"/>
          </rPr>
          <t xml:space="preserve">
INSERIRE L'ATTIVITA DA INCENTIVARE</t>
        </r>
      </text>
    </comment>
    <comment ref="D8" authorId="1">
      <text>
        <r>
          <rPr>
            <b/>
            <sz val="9"/>
            <color indexed="81"/>
            <rFont val="Tahoma"/>
            <family val="2"/>
          </rPr>
          <t>Diego:</t>
        </r>
        <r>
          <rPr>
            <sz val="9"/>
            <color indexed="81"/>
            <rFont val="Tahoma"/>
            <family val="2"/>
          </rPr>
          <t xml:space="preserve">
INSERIRE IL COMPENSO</t>
        </r>
      </text>
    </comment>
    <comment ref="B9" authorId="0">
      <text>
        <r>
          <rPr>
            <b/>
            <sz val="9"/>
            <color indexed="81"/>
            <rFont val="Tahoma"/>
            <family val="2"/>
          </rPr>
          <t>DSGA:</t>
        </r>
        <r>
          <rPr>
            <sz val="9"/>
            <color indexed="81"/>
            <rFont val="Tahoma"/>
            <family val="2"/>
          </rPr>
          <t xml:space="preserve">
INSERIRE PROFILO A.A., A.T.  OPPURE C.S.</t>
        </r>
      </text>
    </comment>
    <comment ref="C9" authorId="1">
      <text>
        <r>
          <rPr>
            <b/>
            <sz val="9"/>
            <color indexed="81"/>
            <rFont val="Tahoma"/>
            <family val="2"/>
          </rPr>
          <t>Diego:</t>
        </r>
        <r>
          <rPr>
            <sz val="9"/>
            <color indexed="81"/>
            <rFont val="Tahoma"/>
            <family val="2"/>
          </rPr>
          <t xml:space="preserve">
INSERIRE L'ATTIVITA DA INCENTIVARE</t>
        </r>
      </text>
    </comment>
    <comment ref="D9" authorId="1">
      <text>
        <r>
          <rPr>
            <b/>
            <sz val="9"/>
            <color indexed="81"/>
            <rFont val="Tahoma"/>
            <family val="2"/>
          </rPr>
          <t>Diego:</t>
        </r>
        <r>
          <rPr>
            <sz val="9"/>
            <color indexed="81"/>
            <rFont val="Tahoma"/>
            <family val="2"/>
          </rPr>
          <t xml:space="preserve">
INSERIRE IL COMPENSO</t>
        </r>
      </text>
    </comment>
    <comment ref="B10" authorId="0">
      <text>
        <r>
          <rPr>
            <b/>
            <sz val="9"/>
            <color indexed="81"/>
            <rFont val="Tahoma"/>
            <family val="2"/>
          </rPr>
          <t>DSGA:</t>
        </r>
        <r>
          <rPr>
            <sz val="9"/>
            <color indexed="81"/>
            <rFont val="Tahoma"/>
            <family val="2"/>
          </rPr>
          <t xml:space="preserve">
INSERIRE PROFILO A.A., A.T.  OPPURE C.S.</t>
        </r>
      </text>
    </comment>
    <comment ref="C10" authorId="1">
      <text>
        <r>
          <rPr>
            <b/>
            <sz val="9"/>
            <color indexed="81"/>
            <rFont val="Tahoma"/>
            <family val="2"/>
          </rPr>
          <t>Diego:</t>
        </r>
        <r>
          <rPr>
            <sz val="9"/>
            <color indexed="81"/>
            <rFont val="Tahoma"/>
            <family val="2"/>
          </rPr>
          <t xml:space="preserve">
INSERIRE L'ATTIVITA DA INCENTIVARE</t>
        </r>
      </text>
    </comment>
    <comment ref="D10" authorId="1">
      <text>
        <r>
          <rPr>
            <b/>
            <sz val="9"/>
            <color indexed="81"/>
            <rFont val="Tahoma"/>
            <family val="2"/>
          </rPr>
          <t>Diego:</t>
        </r>
        <r>
          <rPr>
            <sz val="9"/>
            <color indexed="81"/>
            <rFont val="Tahoma"/>
            <family val="2"/>
          </rPr>
          <t xml:space="preserve">
INSERIRE IL COMPENSO</t>
        </r>
      </text>
    </comment>
    <comment ref="B11" authorId="0">
      <text>
        <r>
          <rPr>
            <b/>
            <sz val="9"/>
            <color indexed="81"/>
            <rFont val="Tahoma"/>
            <family val="2"/>
          </rPr>
          <t>DSGA:</t>
        </r>
        <r>
          <rPr>
            <sz val="9"/>
            <color indexed="81"/>
            <rFont val="Tahoma"/>
            <family val="2"/>
          </rPr>
          <t xml:space="preserve">
INSERIRE PROFILO A.A., A.T.  OPPURE C.S.</t>
        </r>
      </text>
    </comment>
    <comment ref="C11" authorId="1">
      <text>
        <r>
          <rPr>
            <b/>
            <sz val="9"/>
            <color indexed="81"/>
            <rFont val="Tahoma"/>
            <family val="2"/>
          </rPr>
          <t>Diego:</t>
        </r>
        <r>
          <rPr>
            <sz val="9"/>
            <color indexed="81"/>
            <rFont val="Tahoma"/>
            <family val="2"/>
          </rPr>
          <t xml:space="preserve">
INSERIRE L'ATTIVITA DA INCENTIVARE</t>
        </r>
      </text>
    </comment>
    <comment ref="D11" authorId="1">
      <text>
        <r>
          <rPr>
            <b/>
            <sz val="9"/>
            <color indexed="81"/>
            <rFont val="Tahoma"/>
            <family val="2"/>
          </rPr>
          <t>Diego:</t>
        </r>
        <r>
          <rPr>
            <sz val="9"/>
            <color indexed="81"/>
            <rFont val="Tahoma"/>
            <family val="2"/>
          </rPr>
          <t xml:space="preserve">
INSERIRE IL COMPENSO</t>
        </r>
      </text>
    </comment>
    <comment ref="B12" authorId="0">
      <text>
        <r>
          <rPr>
            <b/>
            <sz val="9"/>
            <color indexed="81"/>
            <rFont val="Tahoma"/>
            <family val="2"/>
          </rPr>
          <t>DSGA:</t>
        </r>
        <r>
          <rPr>
            <sz val="9"/>
            <color indexed="81"/>
            <rFont val="Tahoma"/>
            <family val="2"/>
          </rPr>
          <t xml:space="preserve">
INSERIRE PROFILO A.A., A.T.  OPPURE C.S.</t>
        </r>
      </text>
    </comment>
    <comment ref="C12" authorId="1">
      <text>
        <r>
          <rPr>
            <b/>
            <sz val="9"/>
            <color indexed="81"/>
            <rFont val="Tahoma"/>
            <family val="2"/>
          </rPr>
          <t>Diego:</t>
        </r>
        <r>
          <rPr>
            <sz val="9"/>
            <color indexed="81"/>
            <rFont val="Tahoma"/>
            <family val="2"/>
          </rPr>
          <t xml:space="preserve">
INSERIRE L'ATTIVITA DA INCENTIVARE</t>
        </r>
      </text>
    </comment>
    <comment ref="D12" authorId="1">
      <text>
        <r>
          <rPr>
            <b/>
            <sz val="9"/>
            <color indexed="81"/>
            <rFont val="Tahoma"/>
            <family val="2"/>
          </rPr>
          <t>Diego:</t>
        </r>
        <r>
          <rPr>
            <sz val="9"/>
            <color indexed="81"/>
            <rFont val="Tahoma"/>
            <family val="2"/>
          </rPr>
          <t xml:space="preserve">
INSERIRE IL COMPENSO</t>
        </r>
      </text>
    </comment>
    <comment ref="B13" authorId="0">
      <text>
        <r>
          <rPr>
            <b/>
            <sz val="9"/>
            <color indexed="81"/>
            <rFont val="Tahoma"/>
            <family val="2"/>
          </rPr>
          <t>DSGA:</t>
        </r>
        <r>
          <rPr>
            <sz val="9"/>
            <color indexed="81"/>
            <rFont val="Tahoma"/>
            <family val="2"/>
          </rPr>
          <t xml:space="preserve">
INSERIRE PROFILO A.A., A.T.  OPPURE C.S.</t>
        </r>
      </text>
    </comment>
    <comment ref="C13" authorId="1">
      <text>
        <r>
          <rPr>
            <b/>
            <sz val="9"/>
            <color indexed="81"/>
            <rFont val="Tahoma"/>
            <family val="2"/>
          </rPr>
          <t>Diego:</t>
        </r>
        <r>
          <rPr>
            <sz val="9"/>
            <color indexed="81"/>
            <rFont val="Tahoma"/>
            <family val="2"/>
          </rPr>
          <t xml:space="preserve">
INSERIRE L'ATTIVITA DA INCENTIVARE</t>
        </r>
      </text>
    </comment>
    <comment ref="D13" authorId="1">
      <text>
        <r>
          <rPr>
            <b/>
            <sz val="9"/>
            <color indexed="81"/>
            <rFont val="Tahoma"/>
            <family val="2"/>
          </rPr>
          <t>Diego:</t>
        </r>
        <r>
          <rPr>
            <sz val="9"/>
            <color indexed="81"/>
            <rFont val="Tahoma"/>
            <family val="2"/>
          </rPr>
          <t xml:space="preserve">
INSERIRE IL COMPENSO</t>
        </r>
      </text>
    </comment>
    <comment ref="B14" authorId="0">
      <text>
        <r>
          <rPr>
            <b/>
            <sz val="9"/>
            <color indexed="81"/>
            <rFont val="Tahoma"/>
            <family val="2"/>
          </rPr>
          <t>DSGA:</t>
        </r>
        <r>
          <rPr>
            <sz val="9"/>
            <color indexed="81"/>
            <rFont val="Tahoma"/>
            <family val="2"/>
          </rPr>
          <t xml:space="preserve">
INSERIRE PROFILO A.A., A.T.  OPPURE C.S.</t>
        </r>
      </text>
    </comment>
    <comment ref="C14" authorId="1">
      <text>
        <r>
          <rPr>
            <b/>
            <sz val="9"/>
            <color indexed="81"/>
            <rFont val="Tahoma"/>
            <family val="2"/>
          </rPr>
          <t>Diego:</t>
        </r>
        <r>
          <rPr>
            <sz val="9"/>
            <color indexed="81"/>
            <rFont val="Tahoma"/>
            <family val="2"/>
          </rPr>
          <t xml:space="preserve">
INSERIRE L'ATTIVITA DA INCENTIVARE</t>
        </r>
      </text>
    </comment>
    <comment ref="D14" authorId="1">
      <text>
        <r>
          <rPr>
            <b/>
            <sz val="9"/>
            <color indexed="81"/>
            <rFont val="Tahoma"/>
            <family val="2"/>
          </rPr>
          <t>Diego:</t>
        </r>
        <r>
          <rPr>
            <sz val="9"/>
            <color indexed="81"/>
            <rFont val="Tahoma"/>
            <family val="2"/>
          </rPr>
          <t xml:space="preserve">
INSERIRE IL COMPENSO</t>
        </r>
      </text>
    </comment>
    <comment ref="B15" authorId="0">
      <text>
        <r>
          <rPr>
            <b/>
            <sz val="9"/>
            <color indexed="81"/>
            <rFont val="Tahoma"/>
            <family val="2"/>
          </rPr>
          <t>DSGA:</t>
        </r>
        <r>
          <rPr>
            <sz val="9"/>
            <color indexed="81"/>
            <rFont val="Tahoma"/>
            <family val="2"/>
          </rPr>
          <t xml:space="preserve">
INSERIRE PROFILO A.A., A.T.  OPPURE C.S.</t>
        </r>
      </text>
    </comment>
    <comment ref="C15" authorId="1">
      <text>
        <r>
          <rPr>
            <b/>
            <sz val="9"/>
            <color indexed="81"/>
            <rFont val="Tahoma"/>
            <family val="2"/>
          </rPr>
          <t>Diego:</t>
        </r>
        <r>
          <rPr>
            <sz val="9"/>
            <color indexed="81"/>
            <rFont val="Tahoma"/>
            <family val="2"/>
          </rPr>
          <t xml:space="preserve">
INSERIRE L'ATTIVITA DA INCENTIVARE</t>
        </r>
      </text>
    </comment>
    <comment ref="D15" authorId="1">
      <text>
        <r>
          <rPr>
            <b/>
            <sz val="9"/>
            <color indexed="81"/>
            <rFont val="Tahoma"/>
            <family val="2"/>
          </rPr>
          <t>Diego:</t>
        </r>
        <r>
          <rPr>
            <sz val="9"/>
            <color indexed="81"/>
            <rFont val="Tahoma"/>
            <family val="2"/>
          </rPr>
          <t xml:space="preserve">
INSERIRE IL COMPENSO</t>
        </r>
      </text>
    </comment>
  </commentList>
</comments>
</file>

<file path=xl/comments15.xml><?xml version="1.0" encoding="utf-8"?>
<comments xmlns="http://schemas.openxmlformats.org/spreadsheetml/2006/main">
  <authors>
    <author>Diego</author>
    <author>user08</author>
  </authors>
  <commentList>
    <comment ref="I3" authorId="0">
      <text>
        <r>
          <rPr>
            <b/>
            <sz val="9"/>
            <color indexed="81"/>
            <rFont val="Tahoma"/>
            <family val="2"/>
          </rPr>
          <t>Diego:</t>
        </r>
        <r>
          <rPr>
            <sz val="9"/>
            <color indexed="81"/>
            <rFont val="Tahoma"/>
            <family val="2"/>
          </rPr>
          <t xml:space="preserve">
INSERIRE L'ATTIVITA' DA RETRIBUIRE</t>
        </r>
      </text>
    </comment>
    <comment ref="I4" authorId="0">
      <text>
        <r>
          <rPr>
            <b/>
            <sz val="9"/>
            <color indexed="81"/>
            <rFont val="Tahoma"/>
            <family val="2"/>
          </rPr>
          <t>Diego:</t>
        </r>
        <r>
          <rPr>
            <sz val="9"/>
            <color indexed="81"/>
            <rFont val="Tahoma"/>
            <family val="2"/>
          </rPr>
          <t xml:space="preserve">
INSERIRE L'ATTIVITA' DA RETRIBUIRE</t>
        </r>
      </text>
    </comment>
    <comment ref="A5" authorId="1">
      <text>
        <r>
          <rPr>
            <b/>
            <sz val="9"/>
            <color indexed="81"/>
            <rFont val="Tahoma"/>
            <family val="2"/>
          </rPr>
          <t>user08:</t>
        </r>
        <r>
          <rPr>
            <sz val="9"/>
            <color indexed="81"/>
            <rFont val="Tahoma"/>
            <family val="2"/>
          </rPr>
          <t xml:space="preserve">
Inserire nome progetto
</t>
        </r>
      </text>
    </comment>
    <comment ref="I5" authorId="0">
      <text>
        <r>
          <rPr>
            <b/>
            <sz val="9"/>
            <color indexed="81"/>
            <rFont val="Tahoma"/>
            <family val="2"/>
          </rPr>
          <t>Diego:</t>
        </r>
        <r>
          <rPr>
            <sz val="9"/>
            <color indexed="81"/>
            <rFont val="Tahoma"/>
            <family val="2"/>
          </rPr>
          <t xml:space="preserve">
INSERIRE L'ATTIVITA' DA RETRIBUIRE</t>
        </r>
      </text>
    </comment>
    <comment ref="I6" authorId="0">
      <text>
        <r>
          <rPr>
            <b/>
            <sz val="9"/>
            <color indexed="81"/>
            <rFont val="Tahoma"/>
            <family val="2"/>
          </rPr>
          <t>Diego:</t>
        </r>
        <r>
          <rPr>
            <sz val="9"/>
            <color indexed="81"/>
            <rFont val="Tahoma"/>
            <family val="2"/>
          </rPr>
          <t xml:space="preserve">
INSERIRE L'ATTIVITA' DA RETRIBUIRE</t>
        </r>
      </text>
    </comment>
    <comment ref="B7" authorId="0">
      <text>
        <r>
          <rPr>
            <b/>
            <sz val="9"/>
            <color indexed="81"/>
            <rFont val="Tahoma"/>
            <family val="2"/>
          </rPr>
          <t>Diego:</t>
        </r>
        <r>
          <rPr>
            <sz val="9"/>
            <color indexed="81"/>
            <rFont val="Tahoma"/>
            <family val="2"/>
          </rPr>
          <t xml:space="preserve">
INSERIRE L'ATTIVITA' DA RETRIBUIRE</t>
        </r>
      </text>
    </comment>
    <comment ref="C7" authorId="0">
      <text>
        <r>
          <rPr>
            <b/>
            <sz val="9"/>
            <color indexed="81"/>
            <rFont val="Tahoma"/>
            <family val="2"/>
          </rPr>
          <t>Diego:</t>
        </r>
        <r>
          <rPr>
            <sz val="9"/>
            <color indexed="81"/>
            <rFont val="Tahoma"/>
            <family val="2"/>
          </rPr>
          <t xml:space="preserve">
inserire il numero di personale coinvolto</t>
        </r>
      </text>
    </comment>
    <comment ref="D7" authorId="0">
      <text>
        <r>
          <rPr>
            <b/>
            <sz val="9"/>
            <color indexed="81"/>
            <rFont val="Tahoma"/>
            <family val="2"/>
          </rPr>
          <t>Diego:</t>
        </r>
        <r>
          <rPr>
            <sz val="9"/>
            <color indexed="81"/>
            <rFont val="Tahoma"/>
            <family val="2"/>
          </rPr>
          <t xml:space="preserve">
inserire il numero di ore ad unità </t>
        </r>
      </text>
    </comment>
    <comment ref="I7" authorId="0">
      <text>
        <r>
          <rPr>
            <b/>
            <sz val="9"/>
            <color indexed="81"/>
            <rFont val="Tahoma"/>
            <family val="2"/>
          </rPr>
          <t>Diego:</t>
        </r>
        <r>
          <rPr>
            <sz val="9"/>
            <color indexed="81"/>
            <rFont val="Tahoma"/>
            <family val="2"/>
          </rPr>
          <t xml:space="preserve">
INSERIRE L'ATTIVITA' DA RETRIBUIRE</t>
        </r>
      </text>
    </comment>
    <comment ref="B8" authorId="0">
      <text>
        <r>
          <rPr>
            <b/>
            <sz val="9"/>
            <color indexed="81"/>
            <rFont val="Tahoma"/>
            <family val="2"/>
          </rPr>
          <t>Diego:</t>
        </r>
        <r>
          <rPr>
            <sz val="9"/>
            <color indexed="81"/>
            <rFont val="Tahoma"/>
            <family val="2"/>
          </rPr>
          <t xml:space="preserve">
INSERIRE L'ATTIVITA' DA RETRIBUIRE</t>
        </r>
      </text>
    </comment>
    <comment ref="B9" authorId="0">
      <text>
        <r>
          <rPr>
            <b/>
            <sz val="9"/>
            <color indexed="81"/>
            <rFont val="Tahoma"/>
            <family val="2"/>
          </rPr>
          <t>Diego:</t>
        </r>
        <r>
          <rPr>
            <sz val="9"/>
            <color indexed="81"/>
            <rFont val="Tahoma"/>
            <family val="2"/>
          </rPr>
          <t xml:space="preserve">
INSERIRE L'ATTIVITA' DA RETRIBUIRE</t>
        </r>
      </text>
    </comment>
    <comment ref="C9" authorId="0">
      <text>
        <r>
          <rPr>
            <b/>
            <sz val="9"/>
            <color indexed="81"/>
            <rFont val="Tahoma"/>
            <family val="2"/>
          </rPr>
          <t>Diego:</t>
        </r>
        <r>
          <rPr>
            <sz val="9"/>
            <color indexed="81"/>
            <rFont val="Tahoma"/>
            <family val="2"/>
          </rPr>
          <t xml:space="preserve">
inserire il numero di personale coinvolto</t>
        </r>
      </text>
    </comment>
    <comment ref="D9" authorId="0">
      <text>
        <r>
          <rPr>
            <b/>
            <sz val="9"/>
            <color indexed="81"/>
            <rFont val="Tahoma"/>
            <family val="2"/>
          </rPr>
          <t>Diego:</t>
        </r>
        <r>
          <rPr>
            <sz val="9"/>
            <color indexed="81"/>
            <rFont val="Tahoma"/>
            <family val="2"/>
          </rPr>
          <t xml:space="preserve">
inserire il numero di ore ad unità </t>
        </r>
      </text>
    </comment>
    <comment ref="B10" authorId="0">
      <text>
        <r>
          <rPr>
            <b/>
            <sz val="9"/>
            <color indexed="81"/>
            <rFont val="Tahoma"/>
            <family val="2"/>
          </rPr>
          <t>Diego:</t>
        </r>
        <r>
          <rPr>
            <sz val="9"/>
            <color indexed="81"/>
            <rFont val="Tahoma"/>
            <family val="2"/>
          </rPr>
          <t xml:space="preserve">
INSERIRE L'ATTIVITA' DA RETRIBUIRE</t>
        </r>
      </text>
    </comment>
    <comment ref="C10" authorId="0">
      <text>
        <r>
          <rPr>
            <b/>
            <sz val="9"/>
            <color indexed="81"/>
            <rFont val="Tahoma"/>
            <family val="2"/>
          </rPr>
          <t>Diego:</t>
        </r>
        <r>
          <rPr>
            <sz val="9"/>
            <color indexed="81"/>
            <rFont val="Tahoma"/>
            <family val="2"/>
          </rPr>
          <t xml:space="preserve">
inserire il numero di personale coinvolto</t>
        </r>
      </text>
    </comment>
    <comment ref="D10" authorId="0">
      <text>
        <r>
          <rPr>
            <b/>
            <sz val="9"/>
            <color indexed="81"/>
            <rFont val="Tahoma"/>
            <family val="2"/>
          </rPr>
          <t>Diego:</t>
        </r>
        <r>
          <rPr>
            <sz val="9"/>
            <color indexed="81"/>
            <rFont val="Tahoma"/>
            <family val="2"/>
          </rPr>
          <t xml:space="preserve">
inserire il numero di ore ad unità </t>
        </r>
      </text>
    </comment>
    <comment ref="B11" authorId="0">
      <text>
        <r>
          <rPr>
            <b/>
            <sz val="9"/>
            <color indexed="81"/>
            <rFont val="Tahoma"/>
            <family val="2"/>
          </rPr>
          <t>Diego:</t>
        </r>
        <r>
          <rPr>
            <sz val="9"/>
            <color indexed="81"/>
            <rFont val="Tahoma"/>
            <family val="2"/>
          </rPr>
          <t xml:space="preserve">
INSERIRE L'ATTIVITA' DA RETRIBUIRE</t>
        </r>
      </text>
    </comment>
    <comment ref="C11" authorId="0">
      <text>
        <r>
          <rPr>
            <b/>
            <sz val="9"/>
            <color indexed="81"/>
            <rFont val="Tahoma"/>
            <family val="2"/>
          </rPr>
          <t>Diego:</t>
        </r>
        <r>
          <rPr>
            <sz val="9"/>
            <color indexed="81"/>
            <rFont val="Tahoma"/>
            <family val="2"/>
          </rPr>
          <t xml:space="preserve">
inserire il numero di personale coinvolto</t>
        </r>
      </text>
    </comment>
    <comment ref="D11" authorId="0">
      <text>
        <r>
          <rPr>
            <b/>
            <sz val="9"/>
            <color indexed="81"/>
            <rFont val="Tahoma"/>
            <family val="2"/>
          </rPr>
          <t>Diego:</t>
        </r>
        <r>
          <rPr>
            <sz val="9"/>
            <color indexed="81"/>
            <rFont val="Tahoma"/>
            <family val="2"/>
          </rPr>
          <t xml:space="preserve">
inserire il numero di ore ad unità </t>
        </r>
      </text>
    </comment>
    <comment ref="B12" authorId="0">
      <text>
        <r>
          <rPr>
            <b/>
            <sz val="9"/>
            <color indexed="81"/>
            <rFont val="Tahoma"/>
            <family val="2"/>
          </rPr>
          <t>Diego:</t>
        </r>
        <r>
          <rPr>
            <sz val="9"/>
            <color indexed="81"/>
            <rFont val="Tahoma"/>
            <family val="2"/>
          </rPr>
          <t xml:space="preserve">
INSERIRE L'ATTIVITA' DA RETRIBUIRE</t>
        </r>
      </text>
    </comment>
    <comment ref="C12" authorId="0">
      <text>
        <r>
          <rPr>
            <b/>
            <sz val="9"/>
            <color indexed="81"/>
            <rFont val="Tahoma"/>
            <family val="2"/>
          </rPr>
          <t>Diego:</t>
        </r>
        <r>
          <rPr>
            <sz val="9"/>
            <color indexed="81"/>
            <rFont val="Tahoma"/>
            <family val="2"/>
          </rPr>
          <t xml:space="preserve">
inserire il numero di personale coinvolto</t>
        </r>
      </text>
    </comment>
    <comment ref="D12" authorId="0">
      <text>
        <r>
          <rPr>
            <b/>
            <sz val="9"/>
            <color indexed="81"/>
            <rFont val="Tahoma"/>
            <family val="2"/>
          </rPr>
          <t>Diego:</t>
        </r>
        <r>
          <rPr>
            <sz val="9"/>
            <color indexed="81"/>
            <rFont val="Tahoma"/>
            <family val="2"/>
          </rPr>
          <t xml:space="preserve">
inserire il numero di ore ad unità </t>
        </r>
      </text>
    </comment>
  </commentList>
</comments>
</file>

<file path=xl/comments16.xml><?xml version="1.0" encoding="utf-8"?>
<comments xmlns="http://schemas.openxmlformats.org/spreadsheetml/2006/main">
  <authors>
    <author>DSGA</author>
    <author>Diego</author>
  </authors>
  <commentList>
    <comment ref="A69" authorId="0">
      <text>
        <r>
          <rPr>
            <b/>
            <sz val="9"/>
            <color indexed="81"/>
            <rFont val="Tahoma"/>
            <family val="2"/>
          </rPr>
          <t>DSGA:</t>
        </r>
        <r>
          <rPr>
            <sz val="9"/>
            <color indexed="81"/>
            <rFont val="Tahoma"/>
            <family val="2"/>
          </rPr>
          <t xml:space="preserve">
INSERIMANTO DA FOGLIO DATI</t>
        </r>
      </text>
    </comment>
    <comment ref="B194" authorId="1">
      <text>
        <r>
          <rPr>
            <b/>
            <sz val="9"/>
            <color indexed="81"/>
            <rFont val="Tahoma"/>
            <family val="2"/>
          </rPr>
          <t>Diego:</t>
        </r>
        <r>
          <rPr>
            <sz val="9"/>
            <color indexed="81"/>
            <rFont val="Tahoma"/>
            <family val="2"/>
          </rPr>
          <t xml:space="preserve">
inserire Data gg/mm/aaaa</t>
        </r>
      </text>
    </comment>
    <comment ref="M196" authorId="0">
      <text>
        <r>
          <rPr>
            <b/>
            <sz val="9"/>
            <color indexed="81"/>
            <rFont val="Tahoma"/>
            <family val="2"/>
          </rPr>
          <t>DSGA:</t>
        </r>
        <r>
          <rPr>
            <sz val="9"/>
            <color indexed="81"/>
            <rFont val="Tahoma"/>
            <family val="2"/>
          </rPr>
          <t xml:space="preserve">
Cognome Nome su foglio "Firme Carta intestata"</t>
        </r>
      </text>
    </comment>
  </commentList>
</comments>
</file>

<file path=xl/comments17.xml><?xml version="1.0" encoding="utf-8"?>
<comments xmlns="http://schemas.openxmlformats.org/spreadsheetml/2006/main">
  <authors>
    <author>user08</author>
  </authors>
  <commentList>
    <comment ref="B10" authorId="0">
      <text>
        <r>
          <rPr>
            <b/>
            <sz val="9"/>
            <color indexed="81"/>
            <rFont val="Tahoma"/>
            <family val="2"/>
          </rPr>
          <t>user08:</t>
        </r>
        <r>
          <rPr>
            <sz val="9"/>
            <color indexed="81"/>
            <rFont val="Tahoma"/>
            <family val="2"/>
          </rPr>
          <t xml:space="preserve">
Inserire collegamento</t>
        </r>
      </text>
    </comment>
    <comment ref="B11" authorId="0">
      <text>
        <r>
          <rPr>
            <b/>
            <sz val="9"/>
            <color indexed="81"/>
            <rFont val="Tahoma"/>
            <family val="2"/>
          </rPr>
          <t>user08:</t>
        </r>
        <r>
          <rPr>
            <sz val="9"/>
            <color indexed="81"/>
            <rFont val="Tahoma"/>
            <family val="2"/>
          </rPr>
          <t xml:space="preserve">
Inserire collegamento</t>
        </r>
      </text>
    </comment>
    <comment ref="B12" authorId="0">
      <text>
        <r>
          <rPr>
            <b/>
            <sz val="9"/>
            <color indexed="81"/>
            <rFont val="Tahoma"/>
            <family val="2"/>
          </rPr>
          <t>user08:</t>
        </r>
        <r>
          <rPr>
            <sz val="9"/>
            <color indexed="81"/>
            <rFont val="Tahoma"/>
            <family val="2"/>
          </rPr>
          <t xml:space="preserve">
Inserire collegamento</t>
        </r>
      </text>
    </comment>
    <comment ref="B14" authorId="0">
      <text>
        <r>
          <rPr>
            <b/>
            <sz val="9"/>
            <color indexed="81"/>
            <rFont val="Tahoma"/>
            <family val="2"/>
          </rPr>
          <t>user08:</t>
        </r>
        <r>
          <rPr>
            <sz val="9"/>
            <color indexed="81"/>
            <rFont val="Tahoma"/>
            <family val="2"/>
          </rPr>
          <t xml:space="preserve">
Inserire collegamento</t>
        </r>
      </text>
    </comment>
    <comment ref="B15" authorId="0">
      <text>
        <r>
          <rPr>
            <b/>
            <sz val="9"/>
            <color indexed="81"/>
            <rFont val="Tahoma"/>
            <family val="2"/>
          </rPr>
          <t>user08:</t>
        </r>
        <r>
          <rPr>
            <sz val="9"/>
            <color indexed="81"/>
            <rFont val="Tahoma"/>
            <family val="2"/>
          </rPr>
          <t xml:space="preserve">
Inserire collegamento</t>
        </r>
      </text>
    </comment>
    <comment ref="B18" authorId="0">
      <text>
        <r>
          <rPr>
            <b/>
            <sz val="9"/>
            <color indexed="81"/>
            <rFont val="Tahoma"/>
            <family val="2"/>
          </rPr>
          <t>user08:</t>
        </r>
        <r>
          <rPr>
            <sz val="9"/>
            <color indexed="81"/>
            <rFont val="Tahoma"/>
            <family val="2"/>
          </rPr>
          <t xml:space="preserve">
Inserire collegamento</t>
        </r>
      </text>
    </comment>
    <comment ref="B19" authorId="0">
      <text>
        <r>
          <rPr>
            <b/>
            <sz val="9"/>
            <color indexed="81"/>
            <rFont val="Tahoma"/>
            <family val="2"/>
          </rPr>
          <t>user08:</t>
        </r>
        <r>
          <rPr>
            <sz val="9"/>
            <color indexed="81"/>
            <rFont val="Tahoma"/>
            <family val="2"/>
          </rPr>
          <t xml:space="preserve">
Inserire collegamento</t>
        </r>
      </text>
    </comment>
    <comment ref="B20" authorId="0">
      <text>
        <r>
          <rPr>
            <b/>
            <sz val="9"/>
            <color indexed="81"/>
            <rFont val="Tahoma"/>
            <family val="2"/>
          </rPr>
          <t>user08:</t>
        </r>
        <r>
          <rPr>
            <sz val="9"/>
            <color indexed="81"/>
            <rFont val="Tahoma"/>
            <family val="2"/>
          </rPr>
          <t xml:space="preserve">
Inserire collegamento</t>
        </r>
      </text>
    </comment>
    <comment ref="B21" authorId="0">
      <text>
        <r>
          <rPr>
            <b/>
            <sz val="9"/>
            <color indexed="81"/>
            <rFont val="Tahoma"/>
            <family val="2"/>
          </rPr>
          <t>user08:</t>
        </r>
        <r>
          <rPr>
            <sz val="9"/>
            <color indexed="81"/>
            <rFont val="Tahoma"/>
            <family val="2"/>
          </rPr>
          <t xml:space="preserve">
Inserire collegamento</t>
        </r>
      </text>
    </comment>
    <comment ref="B22" authorId="0">
      <text>
        <r>
          <rPr>
            <b/>
            <sz val="9"/>
            <color indexed="81"/>
            <rFont val="Tahoma"/>
            <family val="2"/>
          </rPr>
          <t>user08:</t>
        </r>
        <r>
          <rPr>
            <sz val="9"/>
            <color indexed="81"/>
            <rFont val="Tahoma"/>
            <family val="2"/>
          </rPr>
          <t xml:space="preserve">
Inserire collegamento</t>
        </r>
      </text>
    </comment>
    <comment ref="B32" authorId="0">
      <text>
        <r>
          <rPr>
            <b/>
            <sz val="9"/>
            <color indexed="81"/>
            <rFont val="Tahoma"/>
            <family val="2"/>
          </rPr>
          <t>inserire il dato</t>
        </r>
      </text>
    </comment>
    <comment ref="B67" authorId="0">
      <text>
        <r>
          <rPr>
            <sz val="9"/>
            <color indexed="81"/>
            <rFont val="Tahoma"/>
            <family val="2"/>
          </rPr>
          <t>inserire collegamento</t>
        </r>
      </text>
    </comment>
    <comment ref="B74" authorId="0">
      <text>
        <r>
          <rPr>
            <sz val="9"/>
            <color indexed="81"/>
            <rFont val="Tahoma"/>
            <family val="2"/>
          </rPr>
          <t>inserire collegamento</t>
        </r>
      </text>
    </comment>
  </commentList>
</comments>
</file>

<file path=xl/comments18.xml><?xml version="1.0" encoding="utf-8"?>
<comments xmlns="http://schemas.openxmlformats.org/spreadsheetml/2006/main">
  <authors>
    <author>Diego</author>
  </authors>
  <commentList>
    <comment ref="E21" authorId="0">
      <text>
        <r>
          <rPr>
            <b/>
            <sz val="9"/>
            <color indexed="81"/>
            <rFont val="Tahoma"/>
            <family val="2"/>
          </rPr>
          <t>Diego:</t>
        </r>
        <r>
          <rPr>
            <sz val="9"/>
            <color indexed="81"/>
            <rFont val="Tahoma"/>
            <family val="2"/>
          </rPr>
          <t xml:space="preserve">
INSERIRE LA DATA</t>
        </r>
      </text>
    </comment>
    <comment ref="E24" authorId="0">
      <text>
        <r>
          <rPr>
            <b/>
            <sz val="9"/>
            <color indexed="81"/>
            <rFont val="Tahoma"/>
            <family val="2"/>
          </rPr>
          <t>Diego:</t>
        </r>
        <r>
          <rPr>
            <sz val="9"/>
            <color indexed="81"/>
            <rFont val="Tahoma"/>
            <family val="2"/>
          </rPr>
          <t xml:space="preserve">
INSERIRE IL NOME DEL DIRIGENTE SCOLASTICO</t>
        </r>
      </text>
    </comment>
    <comment ref="E26" authorId="0">
      <text>
        <r>
          <rPr>
            <b/>
            <sz val="9"/>
            <color indexed="81"/>
            <rFont val="Tahoma"/>
            <family val="2"/>
          </rPr>
          <t>Diego:</t>
        </r>
        <r>
          <rPr>
            <sz val="9"/>
            <color indexed="81"/>
            <rFont val="Tahoma"/>
            <family val="2"/>
          </rPr>
          <t xml:space="preserve">
INSERIRE IL NOME COMPONENTE RSU</t>
        </r>
      </text>
    </comment>
    <comment ref="I26" authorId="0">
      <text>
        <r>
          <rPr>
            <b/>
            <sz val="9"/>
            <color indexed="81"/>
            <rFont val="Tahoma"/>
            <family val="2"/>
          </rPr>
          <t>Diego:</t>
        </r>
        <r>
          <rPr>
            <sz val="9"/>
            <color indexed="81"/>
            <rFont val="Tahoma"/>
            <family val="2"/>
          </rPr>
          <t xml:space="preserve">
DOCENTE/ATA</t>
        </r>
      </text>
    </comment>
    <comment ref="L26" authorId="0">
      <text>
        <r>
          <rPr>
            <b/>
            <sz val="9"/>
            <color indexed="81"/>
            <rFont val="Tahoma"/>
            <family val="2"/>
          </rPr>
          <t>Diego:</t>
        </r>
        <r>
          <rPr>
            <sz val="9"/>
            <color indexed="81"/>
            <rFont val="Tahoma"/>
            <family val="2"/>
          </rPr>
          <t xml:space="preserve">
DOCENTE/ATA</t>
        </r>
      </text>
    </comment>
    <comment ref="E27" authorId="0">
      <text>
        <r>
          <rPr>
            <b/>
            <sz val="9"/>
            <color indexed="81"/>
            <rFont val="Tahoma"/>
            <family val="2"/>
          </rPr>
          <t>Diego:</t>
        </r>
        <r>
          <rPr>
            <sz val="9"/>
            <color indexed="81"/>
            <rFont val="Tahoma"/>
            <family val="2"/>
          </rPr>
          <t xml:space="preserve">
INSERIRE IL NOME COMPONENTE RSU</t>
        </r>
      </text>
    </comment>
    <comment ref="I27" authorId="0">
      <text>
        <r>
          <rPr>
            <b/>
            <sz val="9"/>
            <color indexed="81"/>
            <rFont val="Tahoma"/>
            <family val="2"/>
          </rPr>
          <t>Diego:</t>
        </r>
        <r>
          <rPr>
            <sz val="9"/>
            <color indexed="81"/>
            <rFont val="Tahoma"/>
            <family val="2"/>
          </rPr>
          <t xml:space="preserve">
DOCENTE/ATA</t>
        </r>
      </text>
    </comment>
    <comment ref="L27" authorId="0">
      <text>
        <r>
          <rPr>
            <b/>
            <sz val="9"/>
            <color indexed="81"/>
            <rFont val="Tahoma"/>
            <family val="2"/>
          </rPr>
          <t>Diego:</t>
        </r>
        <r>
          <rPr>
            <sz val="9"/>
            <color indexed="81"/>
            <rFont val="Tahoma"/>
            <family val="2"/>
          </rPr>
          <t xml:space="preserve">
DOCENTE/ATA</t>
        </r>
      </text>
    </comment>
    <comment ref="E28" authorId="0">
      <text>
        <r>
          <rPr>
            <b/>
            <sz val="9"/>
            <color indexed="81"/>
            <rFont val="Tahoma"/>
            <family val="2"/>
          </rPr>
          <t>Diego:</t>
        </r>
        <r>
          <rPr>
            <sz val="9"/>
            <color indexed="81"/>
            <rFont val="Tahoma"/>
            <family val="2"/>
          </rPr>
          <t xml:space="preserve">
INSERIRE IL NOME COMPONENTE RSU</t>
        </r>
      </text>
    </comment>
    <comment ref="I28" authorId="0">
      <text>
        <r>
          <rPr>
            <b/>
            <sz val="9"/>
            <color indexed="81"/>
            <rFont val="Tahoma"/>
            <family val="2"/>
          </rPr>
          <t>Diego:</t>
        </r>
        <r>
          <rPr>
            <sz val="9"/>
            <color indexed="81"/>
            <rFont val="Tahoma"/>
            <family val="2"/>
          </rPr>
          <t xml:space="preserve">
DOCENTE/ATA</t>
        </r>
      </text>
    </comment>
    <comment ref="E29" authorId="0">
      <text>
        <r>
          <rPr>
            <b/>
            <sz val="9"/>
            <color indexed="81"/>
            <rFont val="Tahoma"/>
            <family val="2"/>
          </rPr>
          <t>Diego:</t>
        </r>
        <r>
          <rPr>
            <sz val="9"/>
            <color indexed="81"/>
            <rFont val="Tahoma"/>
            <family val="2"/>
          </rPr>
          <t xml:space="preserve">
INSERIRE IL NOME COMPONENTE RSU</t>
        </r>
      </text>
    </comment>
    <comment ref="I29" authorId="0">
      <text>
        <r>
          <rPr>
            <b/>
            <sz val="9"/>
            <color indexed="81"/>
            <rFont val="Tahoma"/>
            <family val="2"/>
          </rPr>
          <t>Diego:</t>
        </r>
        <r>
          <rPr>
            <sz val="9"/>
            <color indexed="81"/>
            <rFont val="Tahoma"/>
            <family val="2"/>
          </rPr>
          <t xml:space="preserve">
DOCENTE/ATA</t>
        </r>
      </text>
    </comment>
    <comment ref="E30" authorId="0">
      <text>
        <r>
          <rPr>
            <b/>
            <sz val="9"/>
            <color indexed="81"/>
            <rFont val="Tahoma"/>
            <family val="2"/>
          </rPr>
          <t>Diego:</t>
        </r>
        <r>
          <rPr>
            <sz val="9"/>
            <color indexed="81"/>
            <rFont val="Tahoma"/>
            <family val="2"/>
          </rPr>
          <t xml:space="preserve">
INSERIRE IL NOME COMPONENTE RSU</t>
        </r>
      </text>
    </comment>
    <comment ref="I30" authorId="0">
      <text>
        <r>
          <rPr>
            <b/>
            <sz val="9"/>
            <color indexed="81"/>
            <rFont val="Tahoma"/>
            <family val="2"/>
          </rPr>
          <t>Diego:</t>
        </r>
        <r>
          <rPr>
            <sz val="9"/>
            <color indexed="81"/>
            <rFont val="Tahoma"/>
            <family val="2"/>
          </rPr>
          <t xml:space="preserve">
DOCENTE/ATA</t>
        </r>
      </text>
    </comment>
    <comment ref="E31" authorId="0">
      <text>
        <r>
          <rPr>
            <b/>
            <sz val="9"/>
            <color indexed="81"/>
            <rFont val="Tahoma"/>
            <family val="2"/>
          </rPr>
          <t>Diego:</t>
        </r>
        <r>
          <rPr>
            <sz val="9"/>
            <color indexed="81"/>
            <rFont val="Tahoma"/>
            <family val="2"/>
          </rPr>
          <t xml:space="preserve">
INSERIRE IL NOME COMPONENTE RSU</t>
        </r>
      </text>
    </comment>
    <comment ref="I31" authorId="0">
      <text>
        <r>
          <rPr>
            <b/>
            <sz val="9"/>
            <color indexed="81"/>
            <rFont val="Tahoma"/>
            <family val="2"/>
          </rPr>
          <t>Diego:</t>
        </r>
        <r>
          <rPr>
            <sz val="9"/>
            <color indexed="81"/>
            <rFont val="Tahoma"/>
            <family val="2"/>
          </rPr>
          <t xml:space="preserve">
DOCENTE/ATA</t>
        </r>
      </text>
    </comment>
    <comment ref="B34" authorId="0">
      <text>
        <r>
          <rPr>
            <b/>
            <sz val="9"/>
            <color indexed="81"/>
            <rFont val="Tahoma"/>
            <family val="2"/>
          </rPr>
          <t>Diego:</t>
        </r>
        <r>
          <rPr>
            <sz val="9"/>
            <color indexed="81"/>
            <rFont val="Tahoma"/>
            <family val="2"/>
          </rPr>
          <t xml:space="preserve">
inserire sigle sindacali</t>
        </r>
      </text>
    </comment>
    <comment ref="B36" authorId="0">
      <text>
        <r>
          <rPr>
            <b/>
            <sz val="9"/>
            <color indexed="81"/>
            <rFont val="Tahoma"/>
            <family val="2"/>
          </rPr>
          <t>Diego:</t>
        </r>
        <r>
          <rPr>
            <sz val="9"/>
            <color indexed="81"/>
            <rFont val="Tahoma"/>
            <family val="2"/>
          </rPr>
          <t xml:space="preserve">
inserire le sigle sindacali che firmano il contratto
</t>
        </r>
      </text>
    </comment>
    <comment ref="B38" authorId="0">
      <text>
        <r>
          <rPr>
            <b/>
            <sz val="9"/>
            <color indexed="81"/>
            <rFont val="Tahoma"/>
            <family val="2"/>
          </rPr>
          <t>Diego:</t>
        </r>
        <r>
          <rPr>
            <sz val="9"/>
            <color indexed="81"/>
            <rFont val="Tahoma"/>
            <family val="2"/>
          </rPr>
          <t xml:space="preserve">
inserire la descrizione</t>
        </r>
      </text>
    </comment>
    <comment ref="B39" authorId="0">
      <text>
        <r>
          <rPr>
            <b/>
            <sz val="9"/>
            <color indexed="81"/>
            <rFont val="Tahoma"/>
            <family val="2"/>
          </rPr>
          <t>Diego:</t>
        </r>
        <r>
          <rPr>
            <sz val="9"/>
            <color indexed="81"/>
            <rFont val="Tahoma"/>
            <family val="2"/>
          </rPr>
          <t xml:space="preserve">
inserire la descrizione</t>
        </r>
      </text>
    </comment>
    <comment ref="B40" authorId="0">
      <text>
        <r>
          <rPr>
            <b/>
            <sz val="9"/>
            <color indexed="81"/>
            <rFont val="Tahoma"/>
            <family val="2"/>
          </rPr>
          <t>Diego:</t>
        </r>
        <r>
          <rPr>
            <sz val="9"/>
            <color indexed="81"/>
            <rFont val="Tahoma"/>
            <family val="2"/>
          </rPr>
          <t xml:space="preserve">
inserire la descrizione</t>
        </r>
      </text>
    </comment>
    <comment ref="B41" authorId="0">
      <text>
        <r>
          <rPr>
            <b/>
            <sz val="9"/>
            <color indexed="81"/>
            <rFont val="Tahoma"/>
            <family val="2"/>
          </rPr>
          <t>Diego:</t>
        </r>
        <r>
          <rPr>
            <sz val="9"/>
            <color indexed="81"/>
            <rFont val="Tahoma"/>
            <family val="2"/>
          </rPr>
          <t xml:space="preserve">
inserire la descrizione</t>
        </r>
      </text>
    </comment>
    <comment ref="B42" authorId="0">
      <text>
        <r>
          <rPr>
            <b/>
            <sz val="9"/>
            <color indexed="81"/>
            <rFont val="Tahoma"/>
            <family val="2"/>
          </rPr>
          <t>Diego:</t>
        </r>
        <r>
          <rPr>
            <sz val="9"/>
            <color indexed="81"/>
            <rFont val="Tahoma"/>
            <family val="2"/>
          </rPr>
          <t xml:space="preserve">
inserire la descrizione</t>
        </r>
      </text>
    </comment>
    <comment ref="B43" authorId="0">
      <text>
        <r>
          <rPr>
            <b/>
            <sz val="9"/>
            <color indexed="81"/>
            <rFont val="Tahoma"/>
            <family val="2"/>
          </rPr>
          <t>Diego:</t>
        </r>
        <r>
          <rPr>
            <sz val="9"/>
            <color indexed="81"/>
            <rFont val="Tahoma"/>
            <family val="2"/>
          </rPr>
          <t xml:space="preserve">
inserire la descrizione</t>
        </r>
      </text>
    </comment>
    <comment ref="B44" authorId="0">
      <text>
        <r>
          <rPr>
            <b/>
            <sz val="9"/>
            <color indexed="81"/>
            <rFont val="Tahoma"/>
            <family val="2"/>
          </rPr>
          <t>Diego:</t>
        </r>
        <r>
          <rPr>
            <sz val="9"/>
            <color indexed="81"/>
            <rFont val="Tahoma"/>
            <family val="2"/>
          </rPr>
          <t xml:space="preserve">
inserire la descrizione</t>
        </r>
      </text>
    </comment>
    <comment ref="B45" authorId="0">
      <text>
        <r>
          <rPr>
            <b/>
            <sz val="9"/>
            <color indexed="81"/>
            <rFont val="Tahoma"/>
            <family val="2"/>
          </rPr>
          <t>Diego:</t>
        </r>
        <r>
          <rPr>
            <sz val="9"/>
            <color indexed="81"/>
            <rFont val="Tahoma"/>
            <family val="2"/>
          </rPr>
          <t xml:space="preserve">
inserire la descrizione</t>
        </r>
      </text>
    </comment>
    <comment ref="B46" authorId="0">
      <text>
        <r>
          <rPr>
            <b/>
            <sz val="9"/>
            <color indexed="81"/>
            <rFont val="Tahoma"/>
            <family val="2"/>
          </rPr>
          <t>Diego:</t>
        </r>
        <r>
          <rPr>
            <sz val="9"/>
            <color indexed="81"/>
            <rFont val="Tahoma"/>
            <family val="2"/>
          </rPr>
          <t xml:space="preserve">
inserire la descrizione
</t>
        </r>
      </text>
    </comment>
    <comment ref="B212" authorId="0">
      <text>
        <r>
          <rPr>
            <b/>
            <sz val="9"/>
            <color indexed="81"/>
            <rFont val="Tahoma"/>
            <family val="2"/>
          </rPr>
          <t>Diego:</t>
        </r>
        <r>
          <rPr>
            <sz val="9"/>
            <color indexed="81"/>
            <rFont val="Tahoma"/>
            <family val="2"/>
          </rPr>
          <t xml:space="preserve">
scrivere la data</t>
        </r>
      </text>
    </comment>
  </commentList>
</comments>
</file>

<file path=xl/comments19.xml><?xml version="1.0" encoding="utf-8"?>
<comments xmlns="http://schemas.openxmlformats.org/spreadsheetml/2006/main">
  <authors>
    <author>Utente1</author>
    <author>Diego</author>
  </authors>
  <commentList>
    <comment ref="B8" authorId="0">
      <text>
        <r>
          <rPr>
            <b/>
            <sz val="9"/>
            <color indexed="81"/>
            <rFont val="Tahoma"/>
            <family val="2"/>
          </rPr>
          <t>Utente1:</t>
        </r>
        <r>
          <rPr>
            <sz val="9"/>
            <color indexed="81"/>
            <rFont val="Tahoma"/>
            <family val="2"/>
          </rPr>
          <t xml:space="preserve">
scrivere</t>
        </r>
      </text>
    </comment>
    <comment ref="A10" authorId="1">
      <text>
        <r>
          <rPr>
            <b/>
            <sz val="9"/>
            <color indexed="81"/>
            <rFont val="Tahoma"/>
            <family val="2"/>
          </rPr>
          <t>Diego:</t>
        </r>
        <r>
          <rPr>
            <sz val="9"/>
            <color indexed="81"/>
            <rFont val="Tahoma"/>
            <family val="2"/>
          </rPr>
          <t xml:space="preserve">
AA oppure AT</t>
        </r>
      </text>
    </comment>
    <comment ref="B24" authorId="1">
      <text>
        <r>
          <rPr>
            <b/>
            <sz val="9"/>
            <color indexed="81"/>
            <rFont val="Tahoma"/>
            <family val="2"/>
          </rPr>
          <t>Diego:</t>
        </r>
        <r>
          <rPr>
            <sz val="9"/>
            <color indexed="81"/>
            <rFont val="Tahoma"/>
            <family val="2"/>
          </rPr>
          <t xml:space="preserve">
AA oppure AT</t>
        </r>
      </text>
    </comment>
    <comment ref="C24" authorId="0">
      <text>
        <r>
          <rPr>
            <b/>
            <sz val="9"/>
            <color indexed="81"/>
            <rFont val="Tahoma"/>
            <family val="2"/>
          </rPr>
          <t>Utente1:</t>
        </r>
        <r>
          <rPr>
            <sz val="9"/>
            <color indexed="81"/>
            <rFont val="Tahoma"/>
            <family val="2"/>
          </rPr>
          <t xml:space="preserve">
scrivere cognome nome</t>
        </r>
      </text>
    </comment>
    <comment ref="A26" authorId="1">
      <text>
        <r>
          <rPr>
            <b/>
            <sz val="9"/>
            <color indexed="81"/>
            <rFont val="Tahoma"/>
            <family val="2"/>
          </rPr>
          <t>Diego:</t>
        </r>
        <r>
          <rPr>
            <sz val="9"/>
            <color indexed="81"/>
            <rFont val="Tahoma"/>
            <family val="2"/>
          </rPr>
          <t xml:space="preserve">
inserisre attività da incentivare</t>
        </r>
      </text>
    </comment>
  </commentList>
</comments>
</file>

<file path=xl/comments2.xml><?xml version="1.0" encoding="utf-8"?>
<comments xmlns="http://schemas.openxmlformats.org/spreadsheetml/2006/main">
  <authors>
    <author>Diego</author>
  </authors>
  <commentList>
    <comment ref="A4" authorId="0">
      <text>
        <r>
          <rPr>
            <b/>
            <sz val="9"/>
            <color indexed="81"/>
            <rFont val="Tahoma"/>
            <family val="2"/>
          </rPr>
          <t>Diego:</t>
        </r>
        <r>
          <rPr>
            <sz val="9"/>
            <color indexed="81"/>
            <rFont val="Tahoma"/>
            <family val="2"/>
          </rPr>
          <t xml:space="preserve">
Dato inserito da 1-M.O.F. PA</t>
        </r>
      </text>
    </comment>
    <comment ref="B5" authorId="0">
      <text>
        <r>
          <rPr>
            <b/>
            <sz val="9"/>
            <color indexed="81"/>
            <rFont val="Tahoma"/>
            <family val="2"/>
          </rPr>
          <t>Diego:</t>
        </r>
        <r>
          <rPr>
            <sz val="9"/>
            <color indexed="81"/>
            <rFont val="Tahoma"/>
            <family val="2"/>
          </rPr>
          <t xml:space="preserve">
inserire il dato</t>
        </r>
      </text>
    </comment>
    <comment ref="C5" authorId="0">
      <text>
        <r>
          <rPr>
            <b/>
            <sz val="9"/>
            <color indexed="81"/>
            <rFont val="Tahoma"/>
            <family val="2"/>
          </rPr>
          <t>Diego:</t>
        </r>
        <r>
          <rPr>
            <sz val="9"/>
            <color indexed="81"/>
            <rFont val="Tahoma"/>
            <family val="2"/>
          </rPr>
          <t xml:space="preserve">
il dato è presente colonna V nel rigo dell'istituzione scolastica del "Lenzuolone"</t>
        </r>
      </text>
    </comment>
    <comment ref="B6" authorId="0">
      <text>
        <r>
          <rPr>
            <b/>
            <sz val="9"/>
            <color indexed="81"/>
            <rFont val="Tahoma"/>
            <family val="2"/>
          </rPr>
          <t>Diego:</t>
        </r>
        <r>
          <rPr>
            <sz val="9"/>
            <color indexed="81"/>
            <rFont val="Tahoma"/>
            <family val="2"/>
          </rPr>
          <t xml:space="preserve">
il dato è presente colonna X nel rigo dell'istituzione scolastica del "Lenzuolone"</t>
        </r>
      </text>
    </comment>
    <comment ref="C6" authorId="0">
      <text>
        <r>
          <rPr>
            <b/>
            <sz val="9"/>
            <color indexed="81"/>
            <rFont val="Tahoma"/>
            <family val="2"/>
          </rPr>
          <t>Diego:</t>
        </r>
        <r>
          <rPr>
            <sz val="9"/>
            <color indexed="81"/>
            <rFont val="Tahoma"/>
            <family val="2"/>
          </rPr>
          <t xml:space="preserve">
il dato è presente colonna Y riga 1 del "Lenzuolone"</t>
        </r>
      </text>
    </comment>
    <comment ref="C7" authorId="0">
      <text>
        <r>
          <rPr>
            <b/>
            <sz val="9"/>
            <color indexed="81"/>
            <rFont val="Tahoma"/>
            <family val="2"/>
          </rPr>
          <t>Diego:</t>
        </r>
        <r>
          <rPr>
            <sz val="9"/>
            <color indexed="81"/>
            <rFont val="Tahoma"/>
            <family val="2"/>
          </rPr>
          <t xml:space="preserve">
il dato è presente colonna AB riga 1 del "Lenzuolone"</t>
        </r>
      </text>
    </comment>
    <comment ref="A10" authorId="0">
      <text>
        <r>
          <rPr>
            <b/>
            <sz val="9"/>
            <color indexed="81"/>
            <rFont val="Tahoma"/>
            <family val="2"/>
          </rPr>
          <t>Diego:</t>
        </r>
        <r>
          <rPr>
            <sz val="9"/>
            <color indexed="81"/>
            <rFont val="Tahoma"/>
            <family val="2"/>
          </rPr>
          <t xml:space="preserve">
Dato inserito da 1-M.O.F. PA</t>
        </r>
      </text>
    </comment>
    <comment ref="C11" authorId="0">
      <text>
        <r>
          <rPr>
            <b/>
            <sz val="9"/>
            <color indexed="81"/>
            <rFont val="Tahoma"/>
            <family val="2"/>
          </rPr>
          <t>Diego:</t>
        </r>
        <r>
          <rPr>
            <sz val="9"/>
            <color indexed="81"/>
            <rFont val="Tahoma"/>
            <family val="2"/>
          </rPr>
          <t xml:space="preserve">
il dato è presente colonna AG riga 1 del "Lenzuolone"</t>
        </r>
      </text>
    </comment>
  </commentList>
</comments>
</file>

<file path=xl/comments20.xml><?xml version="1.0" encoding="utf-8"?>
<comments xmlns="http://schemas.openxmlformats.org/spreadsheetml/2006/main">
  <authors>
    <author>Utente1</author>
    <author>Diego</author>
  </authors>
  <commentList>
    <comment ref="B8" authorId="0">
      <text>
        <r>
          <rPr>
            <b/>
            <sz val="9"/>
            <color indexed="81"/>
            <rFont val="Tahoma"/>
            <family val="2"/>
          </rPr>
          <t>Utente1:</t>
        </r>
        <r>
          <rPr>
            <sz val="9"/>
            <color indexed="81"/>
            <rFont val="Tahoma"/>
            <family val="2"/>
          </rPr>
          <t xml:space="preserve">
scrivere</t>
        </r>
      </text>
    </comment>
    <comment ref="A10" authorId="1">
      <text>
        <r>
          <rPr>
            <b/>
            <sz val="9"/>
            <color indexed="81"/>
            <rFont val="Tahoma"/>
            <family val="2"/>
          </rPr>
          <t>Diego:</t>
        </r>
        <r>
          <rPr>
            <sz val="9"/>
            <color indexed="81"/>
            <rFont val="Tahoma"/>
            <family val="2"/>
          </rPr>
          <t xml:space="preserve">
AA oppure AT</t>
        </r>
      </text>
    </comment>
    <comment ref="B24" authorId="1">
      <text>
        <r>
          <rPr>
            <b/>
            <sz val="9"/>
            <color indexed="81"/>
            <rFont val="Tahoma"/>
            <family val="2"/>
          </rPr>
          <t>Diego:</t>
        </r>
        <r>
          <rPr>
            <sz val="9"/>
            <color indexed="81"/>
            <rFont val="Tahoma"/>
            <family val="2"/>
          </rPr>
          <t xml:space="preserve">
AA oppure AT</t>
        </r>
      </text>
    </comment>
    <comment ref="C24" authorId="0">
      <text>
        <r>
          <rPr>
            <b/>
            <sz val="9"/>
            <color indexed="81"/>
            <rFont val="Tahoma"/>
            <family val="2"/>
          </rPr>
          <t>Utente1:</t>
        </r>
        <r>
          <rPr>
            <sz val="9"/>
            <color indexed="81"/>
            <rFont val="Tahoma"/>
            <family val="2"/>
          </rPr>
          <t xml:space="preserve">
scrivere cognome nome</t>
        </r>
      </text>
    </comment>
    <comment ref="A26" authorId="1">
      <text>
        <r>
          <rPr>
            <b/>
            <sz val="9"/>
            <color indexed="81"/>
            <rFont val="Tahoma"/>
            <family val="2"/>
          </rPr>
          <t>Diego:</t>
        </r>
        <r>
          <rPr>
            <sz val="9"/>
            <color indexed="81"/>
            <rFont val="Tahoma"/>
            <family val="2"/>
          </rPr>
          <t xml:space="preserve">
inserisre attività da incentivare</t>
        </r>
      </text>
    </comment>
  </commentList>
</comments>
</file>

<file path=xl/comments21.xml><?xml version="1.0" encoding="utf-8"?>
<comments xmlns="http://schemas.openxmlformats.org/spreadsheetml/2006/main">
  <authors>
    <author>Utente1</author>
    <author>Diego</author>
  </authors>
  <commentList>
    <comment ref="B8" authorId="0">
      <text>
        <r>
          <rPr>
            <b/>
            <sz val="9"/>
            <color indexed="81"/>
            <rFont val="Tahoma"/>
            <family val="2"/>
          </rPr>
          <t>Utente1:</t>
        </r>
        <r>
          <rPr>
            <sz val="9"/>
            <color indexed="81"/>
            <rFont val="Tahoma"/>
            <family val="2"/>
          </rPr>
          <t xml:space="preserve">
scrivere</t>
        </r>
      </text>
    </comment>
    <comment ref="C23" authorId="0">
      <text>
        <r>
          <rPr>
            <b/>
            <sz val="9"/>
            <color indexed="81"/>
            <rFont val="Tahoma"/>
            <family val="2"/>
          </rPr>
          <t>Utente1:</t>
        </r>
        <r>
          <rPr>
            <sz val="9"/>
            <color indexed="81"/>
            <rFont val="Tahoma"/>
            <family val="2"/>
          </rPr>
          <t xml:space="preserve">
scrivere cognome nome</t>
        </r>
      </text>
    </comment>
    <comment ref="A25" authorId="1">
      <text>
        <r>
          <rPr>
            <b/>
            <sz val="9"/>
            <color indexed="81"/>
            <rFont val="Tahoma"/>
            <family val="2"/>
          </rPr>
          <t>Diego:</t>
        </r>
        <r>
          <rPr>
            <sz val="9"/>
            <color indexed="81"/>
            <rFont val="Tahoma"/>
            <family val="2"/>
          </rPr>
          <t xml:space="preserve">
inserisre attività da incentivare</t>
        </r>
      </text>
    </comment>
  </commentList>
</comments>
</file>

<file path=xl/comments22.xml><?xml version="1.0" encoding="utf-8"?>
<comments xmlns="http://schemas.openxmlformats.org/spreadsheetml/2006/main">
  <authors>
    <author>Utente1</author>
    <author>Diego</author>
  </authors>
  <commentList>
    <comment ref="B8" authorId="0">
      <text>
        <r>
          <rPr>
            <b/>
            <sz val="9"/>
            <color indexed="81"/>
            <rFont val="Tahoma"/>
            <family val="2"/>
          </rPr>
          <t>Utente1:</t>
        </r>
        <r>
          <rPr>
            <sz val="9"/>
            <color indexed="81"/>
            <rFont val="Tahoma"/>
            <family val="2"/>
          </rPr>
          <t xml:space="preserve">
scrivere</t>
        </r>
      </text>
    </comment>
    <comment ref="A10" authorId="1">
      <text>
        <r>
          <rPr>
            <b/>
            <sz val="9"/>
            <color indexed="81"/>
            <rFont val="Tahoma"/>
            <family val="2"/>
          </rPr>
          <t>Diego:</t>
        </r>
        <r>
          <rPr>
            <sz val="9"/>
            <color indexed="81"/>
            <rFont val="Tahoma"/>
            <family val="2"/>
          </rPr>
          <t xml:space="preserve">
AA oppure AT</t>
        </r>
      </text>
    </comment>
    <comment ref="B24" authorId="1">
      <text>
        <r>
          <rPr>
            <b/>
            <sz val="9"/>
            <color indexed="81"/>
            <rFont val="Tahoma"/>
            <family val="2"/>
          </rPr>
          <t>Diego:</t>
        </r>
        <r>
          <rPr>
            <sz val="9"/>
            <color indexed="81"/>
            <rFont val="Tahoma"/>
            <family val="2"/>
          </rPr>
          <t xml:space="preserve">
AA oppure AT</t>
        </r>
      </text>
    </comment>
    <comment ref="C24" authorId="0">
      <text>
        <r>
          <rPr>
            <b/>
            <sz val="9"/>
            <color indexed="81"/>
            <rFont val="Tahoma"/>
            <family val="2"/>
          </rPr>
          <t>Utente1:</t>
        </r>
        <r>
          <rPr>
            <sz val="9"/>
            <color indexed="81"/>
            <rFont val="Tahoma"/>
            <family val="2"/>
          </rPr>
          <t xml:space="preserve">
scrivere cognome nome</t>
        </r>
      </text>
    </comment>
    <comment ref="A26" authorId="1">
      <text>
        <r>
          <rPr>
            <b/>
            <sz val="9"/>
            <color indexed="81"/>
            <rFont val="Tahoma"/>
            <family val="2"/>
          </rPr>
          <t>Diego:</t>
        </r>
        <r>
          <rPr>
            <sz val="9"/>
            <color indexed="81"/>
            <rFont val="Tahoma"/>
            <family val="2"/>
          </rPr>
          <t xml:space="preserve">
inserisre attività da incentivare</t>
        </r>
      </text>
    </comment>
  </commentList>
</comments>
</file>

<file path=xl/comments23.xml><?xml version="1.0" encoding="utf-8"?>
<comments xmlns="http://schemas.openxmlformats.org/spreadsheetml/2006/main">
  <authors>
    <author>Utente1</author>
    <author>Diego</author>
  </authors>
  <commentList>
    <comment ref="B8" authorId="0">
      <text>
        <r>
          <rPr>
            <b/>
            <sz val="9"/>
            <color indexed="81"/>
            <rFont val="Tahoma"/>
            <family val="2"/>
          </rPr>
          <t>Utente1:</t>
        </r>
        <r>
          <rPr>
            <sz val="9"/>
            <color indexed="81"/>
            <rFont val="Tahoma"/>
            <family val="2"/>
          </rPr>
          <t xml:space="preserve">
scrivere</t>
        </r>
      </text>
    </comment>
    <comment ref="C23" authorId="0">
      <text>
        <r>
          <rPr>
            <b/>
            <sz val="9"/>
            <color indexed="81"/>
            <rFont val="Tahoma"/>
            <family val="2"/>
          </rPr>
          <t>Utente1:</t>
        </r>
        <r>
          <rPr>
            <sz val="9"/>
            <color indexed="81"/>
            <rFont val="Tahoma"/>
            <family val="2"/>
          </rPr>
          <t xml:space="preserve">
scrivere cognome nome</t>
        </r>
      </text>
    </comment>
    <comment ref="A25" authorId="1">
      <text>
        <r>
          <rPr>
            <b/>
            <sz val="9"/>
            <color indexed="81"/>
            <rFont val="Tahoma"/>
            <family val="2"/>
          </rPr>
          <t>Diego:</t>
        </r>
        <r>
          <rPr>
            <sz val="9"/>
            <color indexed="81"/>
            <rFont val="Tahoma"/>
            <family val="2"/>
          </rPr>
          <t xml:space="preserve">
inserisre attività da incentivare</t>
        </r>
      </text>
    </comment>
  </commentList>
</comments>
</file>

<file path=xl/comments24.xml><?xml version="1.0" encoding="utf-8"?>
<comments xmlns="http://schemas.openxmlformats.org/spreadsheetml/2006/main">
  <authors>
    <author>Utente1</author>
    <author>Diego</author>
  </authors>
  <commentList>
    <comment ref="B14" authorId="0">
      <text>
        <r>
          <rPr>
            <b/>
            <sz val="9"/>
            <color indexed="81"/>
            <rFont val="Tahoma"/>
            <family val="2"/>
          </rPr>
          <t>Utente1:</t>
        </r>
        <r>
          <rPr>
            <sz val="9"/>
            <color indexed="81"/>
            <rFont val="Tahoma"/>
            <family val="2"/>
          </rPr>
          <t xml:space="preserve">
scrivere</t>
        </r>
      </text>
    </comment>
    <comment ref="E35" authorId="1">
      <text>
        <r>
          <rPr>
            <b/>
            <sz val="9"/>
            <color indexed="81"/>
            <rFont val="Tahoma"/>
            <family val="2"/>
          </rPr>
          <t>Diego:</t>
        </r>
        <r>
          <rPr>
            <sz val="9"/>
            <color indexed="81"/>
            <rFont val="Tahoma"/>
            <family val="2"/>
          </rPr>
          <t xml:space="preserve">
vai alla cella C14</t>
        </r>
      </text>
    </comment>
    <comment ref="E36" authorId="1">
      <text>
        <r>
          <rPr>
            <b/>
            <sz val="9"/>
            <color indexed="81"/>
            <rFont val="Tahoma"/>
            <family val="2"/>
          </rPr>
          <t>Diego:</t>
        </r>
        <r>
          <rPr>
            <sz val="9"/>
            <color indexed="81"/>
            <rFont val="Tahoma"/>
            <family val="2"/>
          </rPr>
          <t xml:space="preserve">
vai alla cella C13</t>
        </r>
      </text>
    </comment>
  </commentList>
</comments>
</file>

<file path=xl/comments25.xml><?xml version="1.0" encoding="utf-8"?>
<comments xmlns="http://schemas.openxmlformats.org/spreadsheetml/2006/main">
  <authors>
    <author>Diego</author>
  </authors>
  <commentList>
    <comment ref="C5" authorId="0">
      <text>
        <r>
          <rPr>
            <b/>
            <sz val="9"/>
            <color indexed="81"/>
            <rFont val="Tahoma"/>
            <family val="2"/>
          </rPr>
          <t>Diego:</t>
        </r>
        <r>
          <rPr>
            <sz val="9"/>
            <color indexed="81"/>
            <rFont val="Tahoma"/>
            <family val="2"/>
          </rPr>
          <t xml:space="preserve">
NOME PROGETTO</t>
        </r>
      </text>
    </comment>
    <comment ref="D5" authorId="0">
      <text>
        <r>
          <rPr>
            <b/>
            <sz val="9"/>
            <color indexed="81"/>
            <rFont val="Tahoma"/>
            <family val="2"/>
          </rPr>
          <t>Diego:</t>
        </r>
        <r>
          <rPr>
            <sz val="9"/>
            <color indexed="81"/>
            <rFont val="Tahoma"/>
            <family val="2"/>
          </rPr>
          <t xml:space="preserve">
DOC - DSGA - AA - AT - CS</t>
        </r>
      </text>
    </comment>
    <comment ref="E5" authorId="0">
      <text>
        <r>
          <rPr>
            <b/>
            <sz val="9"/>
            <color indexed="81"/>
            <rFont val="Tahoma"/>
            <family val="2"/>
          </rPr>
          <t>Diego:</t>
        </r>
        <r>
          <rPr>
            <sz val="9"/>
            <color indexed="81"/>
            <rFont val="Tahoma"/>
            <family val="2"/>
          </rPr>
          <t xml:space="preserve">
insrire le ore </t>
        </r>
      </text>
    </comment>
    <comment ref="F5" authorId="0">
      <text>
        <r>
          <rPr>
            <b/>
            <sz val="9"/>
            <color indexed="81"/>
            <rFont val="Tahoma"/>
            <family val="2"/>
          </rPr>
          <t>Diego: euro</t>
        </r>
        <r>
          <rPr>
            <sz val="9"/>
            <color indexed="81"/>
            <rFont val="Tahoma"/>
            <family val="2"/>
          </rPr>
          <t xml:space="preserve">
docenti 35,00-17,50
dsga 18,50
aa/at 14,50
cs 12,50</t>
        </r>
      </text>
    </comment>
    <comment ref="C6" authorId="0">
      <text>
        <r>
          <rPr>
            <b/>
            <sz val="9"/>
            <color indexed="81"/>
            <rFont val="Tahoma"/>
            <family val="2"/>
          </rPr>
          <t>Diego:</t>
        </r>
        <r>
          <rPr>
            <sz val="9"/>
            <color indexed="81"/>
            <rFont val="Tahoma"/>
            <family val="2"/>
          </rPr>
          <t xml:space="preserve">
NOME PROGETTO</t>
        </r>
      </text>
    </comment>
    <comment ref="D6" authorId="0">
      <text>
        <r>
          <rPr>
            <b/>
            <sz val="9"/>
            <color indexed="81"/>
            <rFont val="Tahoma"/>
            <family val="2"/>
          </rPr>
          <t>Diego:</t>
        </r>
        <r>
          <rPr>
            <sz val="9"/>
            <color indexed="81"/>
            <rFont val="Tahoma"/>
            <family val="2"/>
          </rPr>
          <t xml:space="preserve">
DOC - DSGA - AA - AT - CS</t>
        </r>
      </text>
    </comment>
    <comment ref="E6" authorId="0">
      <text>
        <r>
          <rPr>
            <b/>
            <sz val="9"/>
            <color indexed="81"/>
            <rFont val="Tahoma"/>
            <family val="2"/>
          </rPr>
          <t>Diego:</t>
        </r>
        <r>
          <rPr>
            <sz val="9"/>
            <color indexed="81"/>
            <rFont val="Tahoma"/>
            <family val="2"/>
          </rPr>
          <t xml:space="preserve">
insrire le ore </t>
        </r>
      </text>
    </comment>
    <comment ref="F6" authorId="0">
      <text>
        <r>
          <rPr>
            <b/>
            <sz val="9"/>
            <color indexed="81"/>
            <rFont val="Tahoma"/>
            <family val="2"/>
          </rPr>
          <t>Diego: euro</t>
        </r>
        <r>
          <rPr>
            <sz val="9"/>
            <color indexed="81"/>
            <rFont val="Tahoma"/>
            <family val="2"/>
          </rPr>
          <t xml:space="preserve">
docenti 35,00-17,50
dsga 18,50
aa/at 14,50
cs 12,50</t>
        </r>
      </text>
    </comment>
    <comment ref="G6" authorId="0">
      <text>
        <r>
          <rPr>
            <b/>
            <sz val="9"/>
            <color indexed="81"/>
            <rFont val="Tahoma"/>
            <family val="2"/>
          </rPr>
          <t>Diego:</t>
        </r>
        <r>
          <rPr>
            <sz val="9"/>
            <color indexed="81"/>
            <rFont val="Tahoma"/>
            <family val="2"/>
          </rPr>
          <t xml:space="preserve">
INSERIRE IL COMPENSO</t>
        </r>
      </text>
    </comment>
    <comment ref="C7" authorId="0">
      <text>
        <r>
          <rPr>
            <b/>
            <sz val="9"/>
            <color indexed="81"/>
            <rFont val="Tahoma"/>
            <family val="2"/>
          </rPr>
          <t>Diego:</t>
        </r>
        <r>
          <rPr>
            <sz val="9"/>
            <color indexed="81"/>
            <rFont val="Tahoma"/>
            <family val="2"/>
          </rPr>
          <t xml:space="preserve">
NOME PROGETTO</t>
        </r>
      </text>
    </comment>
    <comment ref="D7" authorId="0">
      <text>
        <r>
          <rPr>
            <b/>
            <sz val="9"/>
            <color indexed="81"/>
            <rFont val="Tahoma"/>
            <family val="2"/>
          </rPr>
          <t>Diego:</t>
        </r>
        <r>
          <rPr>
            <sz val="9"/>
            <color indexed="81"/>
            <rFont val="Tahoma"/>
            <family val="2"/>
          </rPr>
          <t xml:space="preserve">
DOC - DSGA - AA - AT - CS</t>
        </r>
      </text>
    </comment>
    <comment ref="E7" authorId="0">
      <text>
        <r>
          <rPr>
            <b/>
            <sz val="9"/>
            <color indexed="81"/>
            <rFont val="Tahoma"/>
            <family val="2"/>
          </rPr>
          <t>Diego:</t>
        </r>
        <r>
          <rPr>
            <sz val="9"/>
            <color indexed="81"/>
            <rFont val="Tahoma"/>
            <family val="2"/>
          </rPr>
          <t xml:space="preserve">
insrire le ore </t>
        </r>
      </text>
    </comment>
    <comment ref="F7" authorId="0">
      <text>
        <r>
          <rPr>
            <b/>
            <sz val="9"/>
            <color indexed="81"/>
            <rFont val="Tahoma"/>
            <family val="2"/>
          </rPr>
          <t>Diego: euro</t>
        </r>
        <r>
          <rPr>
            <sz val="9"/>
            <color indexed="81"/>
            <rFont val="Tahoma"/>
            <family val="2"/>
          </rPr>
          <t xml:space="preserve">
docenti 35,00-17,50
dsga 18,50
aa/at 14,50
cs 12,50</t>
        </r>
      </text>
    </comment>
    <comment ref="C8" authorId="0">
      <text>
        <r>
          <rPr>
            <b/>
            <sz val="9"/>
            <color indexed="81"/>
            <rFont val="Tahoma"/>
            <family val="2"/>
          </rPr>
          <t>Diego:</t>
        </r>
        <r>
          <rPr>
            <sz val="9"/>
            <color indexed="81"/>
            <rFont val="Tahoma"/>
            <family val="2"/>
          </rPr>
          <t xml:space="preserve">
NOME PROGETTO</t>
        </r>
      </text>
    </comment>
    <comment ref="D8" authorId="0">
      <text>
        <r>
          <rPr>
            <b/>
            <sz val="9"/>
            <color indexed="81"/>
            <rFont val="Tahoma"/>
            <family val="2"/>
          </rPr>
          <t>Diego:</t>
        </r>
        <r>
          <rPr>
            <sz val="9"/>
            <color indexed="81"/>
            <rFont val="Tahoma"/>
            <family val="2"/>
          </rPr>
          <t xml:space="preserve">
DOC - DSGA - AA - AT - CS</t>
        </r>
      </text>
    </comment>
    <comment ref="E8" authorId="0">
      <text>
        <r>
          <rPr>
            <b/>
            <sz val="9"/>
            <color indexed="81"/>
            <rFont val="Tahoma"/>
            <family val="2"/>
          </rPr>
          <t>Diego:</t>
        </r>
        <r>
          <rPr>
            <sz val="9"/>
            <color indexed="81"/>
            <rFont val="Tahoma"/>
            <family val="2"/>
          </rPr>
          <t xml:space="preserve">
insrire le ore </t>
        </r>
      </text>
    </comment>
    <comment ref="F8" authorId="0">
      <text>
        <r>
          <rPr>
            <b/>
            <sz val="9"/>
            <color indexed="81"/>
            <rFont val="Tahoma"/>
            <family val="2"/>
          </rPr>
          <t>Diego: euro</t>
        </r>
        <r>
          <rPr>
            <sz val="9"/>
            <color indexed="81"/>
            <rFont val="Tahoma"/>
            <family val="2"/>
          </rPr>
          <t xml:space="preserve">
docenti 35,00-17,50
dsga 18,50
aa/at 14,50
cs 12,50</t>
        </r>
      </text>
    </comment>
    <comment ref="G8" authorId="0">
      <text>
        <r>
          <rPr>
            <b/>
            <sz val="9"/>
            <color indexed="81"/>
            <rFont val="Tahoma"/>
            <family val="2"/>
          </rPr>
          <t>Diego:</t>
        </r>
        <r>
          <rPr>
            <sz val="9"/>
            <color indexed="81"/>
            <rFont val="Tahoma"/>
            <family val="2"/>
          </rPr>
          <t xml:space="preserve">
INSERIRE IL COMPENSO</t>
        </r>
      </text>
    </comment>
    <comment ref="C9" authorId="0">
      <text>
        <r>
          <rPr>
            <b/>
            <sz val="9"/>
            <color indexed="81"/>
            <rFont val="Tahoma"/>
            <family val="2"/>
          </rPr>
          <t>Diego:</t>
        </r>
        <r>
          <rPr>
            <sz val="9"/>
            <color indexed="81"/>
            <rFont val="Tahoma"/>
            <family val="2"/>
          </rPr>
          <t xml:space="preserve">
NOME PROGETTO</t>
        </r>
      </text>
    </comment>
    <comment ref="D9" authorId="0">
      <text>
        <r>
          <rPr>
            <b/>
            <sz val="9"/>
            <color indexed="81"/>
            <rFont val="Tahoma"/>
            <family val="2"/>
          </rPr>
          <t>Diego:</t>
        </r>
        <r>
          <rPr>
            <sz val="9"/>
            <color indexed="81"/>
            <rFont val="Tahoma"/>
            <family val="2"/>
          </rPr>
          <t xml:space="preserve">
DOC - DSGA - AA - AT - CS</t>
        </r>
      </text>
    </comment>
    <comment ref="E9" authorId="0">
      <text>
        <r>
          <rPr>
            <b/>
            <sz val="9"/>
            <color indexed="81"/>
            <rFont val="Tahoma"/>
            <family val="2"/>
          </rPr>
          <t>Diego:</t>
        </r>
        <r>
          <rPr>
            <sz val="9"/>
            <color indexed="81"/>
            <rFont val="Tahoma"/>
            <family val="2"/>
          </rPr>
          <t xml:space="preserve">
insrire le ore </t>
        </r>
      </text>
    </comment>
    <comment ref="F9" authorId="0">
      <text>
        <r>
          <rPr>
            <b/>
            <sz val="9"/>
            <color indexed="81"/>
            <rFont val="Tahoma"/>
            <family val="2"/>
          </rPr>
          <t>Diego: euro</t>
        </r>
        <r>
          <rPr>
            <sz val="9"/>
            <color indexed="81"/>
            <rFont val="Tahoma"/>
            <family val="2"/>
          </rPr>
          <t xml:space="preserve">
docenti 35,00-17,50
dsga 18,50
aa/at 14,50
cs 12,50</t>
        </r>
      </text>
    </comment>
    <comment ref="G9" authorId="0">
      <text>
        <r>
          <rPr>
            <b/>
            <sz val="9"/>
            <color indexed="81"/>
            <rFont val="Tahoma"/>
            <family val="2"/>
          </rPr>
          <t>Diego:</t>
        </r>
        <r>
          <rPr>
            <sz val="9"/>
            <color indexed="81"/>
            <rFont val="Tahoma"/>
            <family val="2"/>
          </rPr>
          <t xml:space="preserve">
INSERIRE IL COMPENSO</t>
        </r>
      </text>
    </comment>
    <comment ref="C10" authorId="0">
      <text>
        <r>
          <rPr>
            <b/>
            <sz val="9"/>
            <color indexed="81"/>
            <rFont val="Tahoma"/>
            <family val="2"/>
          </rPr>
          <t>Diego:</t>
        </r>
        <r>
          <rPr>
            <sz val="9"/>
            <color indexed="81"/>
            <rFont val="Tahoma"/>
            <family val="2"/>
          </rPr>
          <t xml:space="preserve">
NOME PROGETTO</t>
        </r>
      </text>
    </comment>
    <comment ref="D10" authorId="0">
      <text>
        <r>
          <rPr>
            <b/>
            <sz val="9"/>
            <color indexed="81"/>
            <rFont val="Tahoma"/>
            <family val="2"/>
          </rPr>
          <t>Diego:</t>
        </r>
        <r>
          <rPr>
            <sz val="9"/>
            <color indexed="81"/>
            <rFont val="Tahoma"/>
            <family val="2"/>
          </rPr>
          <t xml:space="preserve">
DOC - DSGA - AA - AT - CS</t>
        </r>
      </text>
    </comment>
    <comment ref="E10" authorId="0">
      <text>
        <r>
          <rPr>
            <b/>
            <sz val="9"/>
            <color indexed="81"/>
            <rFont val="Tahoma"/>
            <family val="2"/>
          </rPr>
          <t>Diego:</t>
        </r>
        <r>
          <rPr>
            <sz val="9"/>
            <color indexed="81"/>
            <rFont val="Tahoma"/>
            <family val="2"/>
          </rPr>
          <t xml:space="preserve">
insrire le ore </t>
        </r>
      </text>
    </comment>
    <comment ref="F10" authorId="0">
      <text>
        <r>
          <rPr>
            <b/>
            <sz val="9"/>
            <color indexed="81"/>
            <rFont val="Tahoma"/>
            <family val="2"/>
          </rPr>
          <t>Diego: euro</t>
        </r>
        <r>
          <rPr>
            <sz val="9"/>
            <color indexed="81"/>
            <rFont val="Tahoma"/>
            <family val="2"/>
          </rPr>
          <t xml:space="preserve">
docenti 35,00-17,50
dsga 18,50
aa/at 14,50
cs 12,50</t>
        </r>
      </text>
    </comment>
    <comment ref="G10" authorId="0">
      <text>
        <r>
          <rPr>
            <b/>
            <sz val="9"/>
            <color indexed="81"/>
            <rFont val="Tahoma"/>
            <family val="2"/>
          </rPr>
          <t>Diego:</t>
        </r>
        <r>
          <rPr>
            <sz val="9"/>
            <color indexed="81"/>
            <rFont val="Tahoma"/>
            <family val="2"/>
          </rPr>
          <t xml:space="preserve">
INSERIRE IL COMPENSO</t>
        </r>
      </text>
    </comment>
    <comment ref="C11" authorId="0">
      <text>
        <r>
          <rPr>
            <b/>
            <sz val="9"/>
            <color indexed="81"/>
            <rFont val="Tahoma"/>
            <family val="2"/>
          </rPr>
          <t>Diego:</t>
        </r>
        <r>
          <rPr>
            <sz val="9"/>
            <color indexed="81"/>
            <rFont val="Tahoma"/>
            <family val="2"/>
          </rPr>
          <t xml:space="preserve">
NOME PROGETTO</t>
        </r>
      </text>
    </comment>
    <comment ref="D11" authorId="0">
      <text>
        <r>
          <rPr>
            <b/>
            <sz val="9"/>
            <color indexed="81"/>
            <rFont val="Tahoma"/>
            <family val="2"/>
          </rPr>
          <t>Diego:</t>
        </r>
        <r>
          <rPr>
            <sz val="9"/>
            <color indexed="81"/>
            <rFont val="Tahoma"/>
            <family val="2"/>
          </rPr>
          <t xml:space="preserve">
DOC - DSGA - AA - AT - CS</t>
        </r>
      </text>
    </comment>
    <comment ref="E11" authorId="0">
      <text>
        <r>
          <rPr>
            <b/>
            <sz val="9"/>
            <color indexed="81"/>
            <rFont val="Tahoma"/>
            <family val="2"/>
          </rPr>
          <t>Diego:</t>
        </r>
        <r>
          <rPr>
            <sz val="9"/>
            <color indexed="81"/>
            <rFont val="Tahoma"/>
            <family val="2"/>
          </rPr>
          <t xml:space="preserve">
insrire le ore </t>
        </r>
      </text>
    </comment>
    <comment ref="F11" authorId="0">
      <text>
        <r>
          <rPr>
            <b/>
            <sz val="9"/>
            <color indexed="81"/>
            <rFont val="Tahoma"/>
            <family val="2"/>
          </rPr>
          <t>Diego: euro</t>
        </r>
        <r>
          <rPr>
            <sz val="9"/>
            <color indexed="81"/>
            <rFont val="Tahoma"/>
            <family val="2"/>
          </rPr>
          <t xml:space="preserve">
docenti 35,00-17,50
dsga 18,50
aa/at 14,50
cs 12,50</t>
        </r>
      </text>
    </comment>
    <comment ref="C12" authorId="0">
      <text>
        <r>
          <rPr>
            <b/>
            <sz val="9"/>
            <color indexed="81"/>
            <rFont val="Tahoma"/>
            <family val="2"/>
          </rPr>
          <t>Diego:</t>
        </r>
        <r>
          <rPr>
            <sz val="9"/>
            <color indexed="81"/>
            <rFont val="Tahoma"/>
            <family val="2"/>
          </rPr>
          <t xml:space="preserve">
Nome progetto</t>
        </r>
      </text>
    </comment>
    <comment ref="D12" authorId="0">
      <text>
        <r>
          <rPr>
            <b/>
            <sz val="9"/>
            <color indexed="81"/>
            <rFont val="Tahoma"/>
            <family val="2"/>
          </rPr>
          <t>Diego:</t>
        </r>
        <r>
          <rPr>
            <sz val="9"/>
            <color indexed="81"/>
            <rFont val="Tahoma"/>
            <family val="2"/>
          </rPr>
          <t xml:space="preserve">
DOC - DSGA - AA - AT - CS</t>
        </r>
      </text>
    </comment>
    <comment ref="E12" authorId="0">
      <text>
        <r>
          <rPr>
            <b/>
            <sz val="9"/>
            <color indexed="81"/>
            <rFont val="Tahoma"/>
            <family val="2"/>
          </rPr>
          <t>Diego:</t>
        </r>
        <r>
          <rPr>
            <sz val="9"/>
            <color indexed="81"/>
            <rFont val="Tahoma"/>
            <family val="2"/>
          </rPr>
          <t xml:space="preserve">
insrire le ore </t>
        </r>
      </text>
    </comment>
    <comment ref="F12" authorId="0">
      <text>
        <r>
          <rPr>
            <b/>
            <sz val="9"/>
            <color indexed="81"/>
            <rFont val="Tahoma"/>
            <family val="2"/>
          </rPr>
          <t>Diego: euro</t>
        </r>
        <r>
          <rPr>
            <sz val="9"/>
            <color indexed="81"/>
            <rFont val="Tahoma"/>
            <family val="2"/>
          </rPr>
          <t xml:space="preserve">
docenti 35,00-17,50
dsga 18,50
aa/at 14,50
cs 12,50</t>
        </r>
      </text>
    </comment>
    <comment ref="C13" authorId="0">
      <text>
        <r>
          <rPr>
            <b/>
            <sz val="9"/>
            <color indexed="81"/>
            <rFont val="Tahoma"/>
            <family val="2"/>
          </rPr>
          <t>Diego:</t>
        </r>
        <r>
          <rPr>
            <sz val="9"/>
            <color indexed="81"/>
            <rFont val="Tahoma"/>
            <family val="2"/>
          </rPr>
          <t xml:space="preserve">
Nome progetto</t>
        </r>
      </text>
    </comment>
    <comment ref="D13" authorId="0">
      <text>
        <r>
          <rPr>
            <b/>
            <sz val="9"/>
            <color indexed="81"/>
            <rFont val="Tahoma"/>
            <family val="2"/>
          </rPr>
          <t>Diego:</t>
        </r>
        <r>
          <rPr>
            <sz val="9"/>
            <color indexed="81"/>
            <rFont val="Tahoma"/>
            <family val="2"/>
          </rPr>
          <t xml:space="preserve">
DOC - DSGA - AA - AT - CS</t>
        </r>
      </text>
    </comment>
    <comment ref="E13" authorId="0">
      <text>
        <r>
          <rPr>
            <b/>
            <sz val="9"/>
            <color indexed="81"/>
            <rFont val="Tahoma"/>
            <family val="2"/>
          </rPr>
          <t>Diego:</t>
        </r>
        <r>
          <rPr>
            <sz val="9"/>
            <color indexed="81"/>
            <rFont val="Tahoma"/>
            <family val="2"/>
          </rPr>
          <t xml:space="preserve">
insrire le ore </t>
        </r>
      </text>
    </comment>
    <comment ref="F13" authorId="0">
      <text>
        <r>
          <rPr>
            <b/>
            <sz val="9"/>
            <color indexed="81"/>
            <rFont val="Tahoma"/>
            <family val="2"/>
          </rPr>
          <t>Diego: euro</t>
        </r>
        <r>
          <rPr>
            <sz val="9"/>
            <color indexed="81"/>
            <rFont val="Tahoma"/>
            <family val="2"/>
          </rPr>
          <t xml:space="preserve">
docenti 35,00-17,50
dsga 18,50
aa/at 14,50
cs 12,50</t>
        </r>
      </text>
    </comment>
    <comment ref="C14" authorId="0">
      <text>
        <r>
          <rPr>
            <b/>
            <sz val="9"/>
            <color indexed="81"/>
            <rFont val="Tahoma"/>
            <family val="2"/>
          </rPr>
          <t>Diego:</t>
        </r>
        <r>
          <rPr>
            <sz val="9"/>
            <color indexed="81"/>
            <rFont val="Tahoma"/>
            <family val="2"/>
          </rPr>
          <t xml:space="preserve">
Nome progetto</t>
        </r>
      </text>
    </comment>
    <comment ref="D14" authorId="0">
      <text>
        <r>
          <rPr>
            <b/>
            <sz val="9"/>
            <color indexed="81"/>
            <rFont val="Tahoma"/>
            <family val="2"/>
          </rPr>
          <t>Diego:</t>
        </r>
        <r>
          <rPr>
            <sz val="9"/>
            <color indexed="81"/>
            <rFont val="Tahoma"/>
            <family val="2"/>
          </rPr>
          <t xml:space="preserve">
DOC - DSGA - AA - AT - CS</t>
        </r>
      </text>
    </comment>
    <comment ref="E14" authorId="0">
      <text>
        <r>
          <rPr>
            <b/>
            <sz val="9"/>
            <color indexed="81"/>
            <rFont val="Tahoma"/>
            <family val="2"/>
          </rPr>
          <t>Diego:</t>
        </r>
        <r>
          <rPr>
            <sz val="9"/>
            <color indexed="81"/>
            <rFont val="Tahoma"/>
            <family val="2"/>
          </rPr>
          <t xml:space="preserve">
insrire le ore </t>
        </r>
      </text>
    </comment>
    <comment ref="F14" authorId="0">
      <text>
        <r>
          <rPr>
            <b/>
            <sz val="9"/>
            <color indexed="81"/>
            <rFont val="Tahoma"/>
            <family val="2"/>
          </rPr>
          <t>Diego: euro</t>
        </r>
        <r>
          <rPr>
            <sz val="9"/>
            <color indexed="81"/>
            <rFont val="Tahoma"/>
            <family val="2"/>
          </rPr>
          <t xml:space="preserve">
docenti 35,00-17,50
dsga 18,50
aa/at 14,50
cs 12,50</t>
        </r>
      </text>
    </comment>
    <comment ref="C15" authorId="0">
      <text>
        <r>
          <rPr>
            <b/>
            <sz val="9"/>
            <color indexed="81"/>
            <rFont val="Tahoma"/>
            <family val="2"/>
          </rPr>
          <t>Diego:</t>
        </r>
        <r>
          <rPr>
            <sz val="9"/>
            <color indexed="81"/>
            <rFont val="Tahoma"/>
            <family val="2"/>
          </rPr>
          <t xml:space="preserve">
Nome progetto</t>
        </r>
      </text>
    </comment>
    <comment ref="D15" authorId="0">
      <text>
        <r>
          <rPr>
            <b/>
            <sz val="9"/>
            <color indexed="81"/>
            <rFont val="Tahoma"/>
            <family val="2"/>
          </rPr>
          <t>Diego:</t>
        </r>
        <r>
          <rPr>
            <sz val="9"/>
            <color indexed="81"/>
            <rFont val="Tahoma"/>
            <family val="2"/>
          </rPr>
          <t xml:space="preserve">
DOC - DSGA - AA - AT - CS</t>
        </r>
      </text>
    </comment>
    <comment ref="E15" authorId="0">
      <text>
        <r>
          <rPr>
            <b/>
            <sz val="9"/>
            <color indexed="81"/>
            <rFont val="Tahoma"/>
            <family val="2"/>
          </rPr>
          <t>Diego:</t>
        </r>
        <r>
          <rPr>
            <sz val="9"/>
            <color indexed="81"/>
            <rFont val="Tahoma"/>
            <family val="2"/>
          </rPr>
          <t xml:space="preserve">
insrire le ore </t>
        </r>
      </text>
    </comment>
    <comment ref="F15" authorId="0">
      <text>
        <r>
          <rPr>
            <b/>
            <sz val="9"/>
            <color indexed="81"/>
            <rFont val="Tahoma"/>
            <family val="2"/>
          </rPr>
          <t>Diego: euro</t>
        </r>
        <r>
          <rPr>
            <sz val="9"/>
            <color indexed="81"/>
            <rFont val="Tahoma"/>
            <family val="2"/>
          </rPr>
          <t xml:space="preserve">
docenti 35,00-17,50
dsga 18,50
aa/at 14,50
cs 12,50</t>
        </r>
      </text>
    </comment>
    <comment ref="C16" authorId="0">
      <text>
        <r>
          <rPr>
            <b/>
            <sz val="9"/>
            <color indexed="81"/>
            <rFont val="Tahoma"/>
            <family val="2"/>
          </rPr>
          <t>Diego:</t>
        </r>
        <r>
          <rPr>
            <sz val="9"/>
            <color indexed="81"/>
            <rFont val="Tahoma"/>
            <family val="2"/>
          </rPr>
          <t xml:space="preserve">
Nome progetto</t>
        </r>
      </text>
    </comment>
    <comment ref="D16" authorId="0">
      <text>
        <r>
          <rPr>
            <b/>
            <sz val="9"/>
            <color indexed="81"/>
            <rFont val="Tahoma"/>
            <family val="2"/>
          </rPr>
          <t>Diego:</t>
        </r>
        <r>
          <rPr>
            <sz val="9"/>
            <color indexed="81"/>
            <rFont val="Tahoma"/>
            <family val="2"/>
          </rPr>
          <t xml:space="preserve">
DOC - DSGA - AA - AT - CS</t>
        </r>
      </text>
    </comment>
    <comment ref="E16" authorId="0">
      <text>
        <r>
          <rPr>
            <b/>
            <sz val="9"/>
            <color indexed="81"/>
            <rFont val="Tahoma"/>
            <family val="2"/>
          </rPr>
          <t>Diego:</t>
        </r>
        <r>
          <rPr>
            <sz val="9"/>
            <color indexed="81"/>
            <rFont val="Tahoma"/>
            <family val="2"/>
          </rPr>
          <t xml:space="preserve">
insrire le ore </t>
        </r>
      </text>
    </comment>
    <comment ref="F16" authorId="0">
      <text>
        <r>
          <rPr>
            <b/>
            <sz val="9"/>
            <color indexed="81"/>
            <rFont val="Tahoma"/>
            <family val="2"/>
          </rPr>
          <t>Diego: euro</t>
        </r>
        <r>
          <rPr>
            <sz val="9"/>
            <color indexed="81"/>
            <rFont val="Tahoma"/>
            <family val="2"/>
          </rPr>
          <t xml:space="preserve">
docenti 35,00-17,50
dsga 18,50
aa/at 14,50
cs 12,50</t>
        </r>
      </text>
    </comment>
    <comment ref="C17" authorId="0">
      <text>
        <r>
          <rPr>
            <b/>
            <sz val="9"/>
            <color indexed="81"/>
            <rFont val="Tahoma"/>
            <family val="2"/>
          </rPr>
          <t>Diego:</t>
        </r>
        <r>
          <rPr>
            <sz val="9"/>
            <color indexed="81"/>
            <rFont val="Tahoma"/>
            <family val="2"/>
          </rPr>
          <t xml:space="preserve">
Nome progetto</t>
        </r>
      </text>
    </comment>
    <comment ref="D17" authorId="0">
      <text>
        <r>
          <rPr>
            <b/>
            <sz val="9"/>
            <color indexed="81"/>
            <rFont val="Tahoma"/>
            <family val="2"/>
          </rPr>
          <t>Diego:</t>
        </r>
        <r>
          <rPr>
            <sz val="9"/>
            <color indexed="81"/>
            <rFont val="Tahoma"/>
            <family val="2"/>
          </rPr>
          <t xml:space="preserve">
DOC - DSGA - AA - AT - CS</t>
        </r>
      </text>
    </comment>
    <comment ref="E17" authorId="0">
      <text>
        <r>
          <rPr>
            <b/>
            <sz val="9"/>
            <color indexed="81"/>
            <rFont val="Tahoma"/>
            <family val="2"/>
          </rPr>
          <t>Diego:</t>
        </r>
        <r>
          <rPr>
            <sz val="9"/>
            <color indexed="81"/>
            <rFont val="Tahoma"/>
            <family val="2"/>
          </rPr>
          <t xml:space="preserve">
insrire le ore </t>
        </r>
      </text>
    </comment>
    <comment ref="F17" authorId="0">
      <text>
        <r>
          <rPr>
            <b/>
            <sz val="9"/>
            <color indexed="81"/>
            <rFont val="Tahoma"/>
            <family val="2"/>
          </rPr>
          <t>Diego: euro</t>
        </r>
        <r>
          <rPr>
            <sz val="9"/>
            <color indexed="81"/>
            <rFont val="Tahoma"/>
            <family val="2"/>
          </rPr>
          <t xml:space="preserve">
docenti 35,00-17,50
dsga 18,50
aa/at 14,50
cs 12,50</t>
        </r>
      </text>
    </comment>
    <comment ref="C18" authorId="0">
      <text>
        <r>
          <rPr>
            <b/>
            <sz val="9"/>
            <color indexed="81"/>
            <rFont val="Tahoma"/>
            <family val="2"/>
          </rPr>
          <t>Diego:</t>
        </r>
        <r>
          <rPr>
            <sz val="9"/>
            <color indexed="81"/>
            <rFont val="Tahoma"/>
            <family val="2"/>
          </rPr>
          <t xml:space="preserve">
Nome progetto</t>
        </r>
      </text>
    </comment>
    <comment ref="D18" authorId="0">
      <text>
        <r>
          <rPr>
            <b/>
            <sz val="9"/>
            <color indexed="81"/>
            <rFont val="Tahoma"/>
            <family val="2"/>
          </rPr>
          <t>Diego:</t>
        </r>
        <r>
          <rPr>
            <sz val="9"/>
            <color indexed="81"/>
            <rFont val="Tahoma"/>
            <family val="2"/>
          </rPr>
          <t xml:space="preserve">
DOC - DSGA - AA - AT - CS</t>
        </r>
      </text>
    </comment>
    <comment ref="E18" authorId="0">
      <text>
        <r>
          <rPr>
            <b/>
            <sz val="9"/>
            <color indexed="81"/>
            <rFont val="Tahoma"/>
            <family val="2"/>
          </rPr>
          <t>Diego:</t>
        </r>
        <r>
          <rPr>
            <sz val="9"/>
            <color indexed="81"/>
            <rFont val="Tahoma"/>
            <family val="2"/>
          </rPr>
          <t xml:space="preserve">
insrire le ore </t>
        </r>
      </text>
    </comment>
    <comment ref="F18" authorId="0">
      <text>
        <r>
          <rPr>
            <b/>
            <sz val="9"/>
            <color indexed="81"/>
            <rFont val="Tahoma"/>
            <family val="2"/>
          </rPr>
          <t>Diego: euro</t>
        </r>
        <r>
          <rPr>
            <sz val="9"/>
            <color indexed="81"/>
            <rFont val="Tahoma"/>
            <family val="2"/>
          </rPr>
          <t xml:space="preserve">
docenti 35,00-17,50
dsga 18,50
aa/at 14,50
cs 12,50</t>
        </r>
      </text>
    </comment>
    <comment ref="C19" authorId="0">
      <text>
        <r>
          <rPr>
            <b/>
            <sz val="9"/>
            <color indexed="81"/>
            <rFont val="Tahoma"/>
            <family val="2"/>
          </rPr>
          <t>Diego:</t>
        </r>
        <r>
          <rPr>
            <sz val="9"/>
            <color indexed="81"/>
            <rFont val="Tahoma"/>
            <family val="2"/>
          </rPr>
          <t xml:space="preserve">
Nome progetto</t>
        </r>
      </text>
    </comment>
    <comment ref="D19" authorId="0">
      <text>
        <r>
          <rPr>
            <b/>
            <sz val="9"/>
            <color indexed="81"/>
            <rFont val="Tahoma"/>
            <family val="2"/>
          </rPr>
          <t>Diego:</t>
        </r>
        <r>
          <rPr>
            <sz val="9"/>
            <color indexed="81"/>
            <rFont val="Tahoma"/>
            <family val="2"/>
          </rPr>
          <t xml:space="preserve">
DOC - DSGA - AA - AT - CS</t>
        </r>
      </text>
    </comment>
    <comment ref="E19" authorId="0">
      <text>
        <r>
          <rPr>
            <b/>
            <sz val="9"/>
            <color indexed="81"/>
            <rFont val="Tahoma"/>
            <family val="2"/>
          </rPr>
          <t>Diego:</t>
        </r>
        <r>
          <rPr>
            <sz val="9"/>
            <color indexed="81"/>
            <rFont val="Tahoma"/>
            <family val="2"/>
          </rPr>
          <t xml:space="preserve">
insrire le ore </t>
        </r>
      </text>
    </comment>
    <comment ref="F19" authorId="0">
      <text>
        <r>
          <rPr>
            <b/>
            <sz val="9"/>
            <color indexed="81"/>
            <rFont val="Tahoma"/>
            <family val="2"/>
          </rPr>
          <t>Diego: euro</t>
        </r>
        <r>
          <rPr>
            <sz val="9"/>
            <color indexed="81"/>
            <rFont val="Tahoma"/>
            <family val="2"/>
          </rPr>
          <t xml:space="preserve">
docenti 35,00-17,50
dsga 18,50
aa/at 14,50
cs 12,50</t>
        </r>
      </text>
    </comment>
    <comment ref="C20" authorId="0">
      <text>
        <r>
          <rPr>
            <b/>
            <sz val="9"/>
            <color indexed="81"/>
            <rFont val="Tahoma"/>
            <family val="2"/>
          </rPr>
          <t>Diego:</t>
        </r>
        <r>
          <rPr>
            <sz val="9"/>
            <color indexed="81"/>
            <rFont val="Tahoma"/>
            <family val="2"/>
          </rPr>
          <t xml:space="preserve">
Nome progetto</t>
        </r>
      </text>
    </comment>
    <comment ref="D20" authorId="0">
      <text>
        <r>
          <rPr>
            <b/>
            <sz val="9"/>
            <color indexed="81"/>
            <rFont val="Tahoma"/>
            <family val="2"/>
          </rPr>
          <t>Diego:</t>
        </r>
        <r>
          <rPr>
            <sz val="9"/>
            <color indexed="81"/>
            <rFont val="Tahoma"/>
            <family val="2"/>
          </rPr>
          <t xml:space="preserve">
DOC - DSGA - AA - AT - CS</t>
        </r>
      </text>
    </comment>
    <comment ref="E20" authorId="0">
      <text>
        <r>
          <rPr>
            <b/>
            <sz val="9"/>
            <color indexed="81"/>
            <rFont val="Tahoma"/>
            <family val="2"/>
          </rPr>
          <t>Diego:</t>
        </r>
        <r>
          <rPr>
            <sz val="9"/>
            <color indexed="81"/>
            <rFont val="Tahoma"/>
            <family val="2"/>
          </rPr>
          <t xml:space="preserve">
insrire le ore </t>
        </r>
      </text>
    </comment>
    <comment ref="F20" authorId="0">
      <text>
        <r>
          <rPr>
            <b/>
            <sz val="9"/>
            <color indexed="81"/>
            <rFont val="Tahoma"/>
            <family val="2"/>
          </rPr>
          <t>Diego: euro</t>
        </r>
        <r>
          <rPr>
            <sz val="9"/>
            <color indexed="81"/>
            <rFont val="Tahoma"/>
            <family val="2"/>
          </rPr>
          <t xml:space="preserve">
docenti 35,00-17,50
dsga 18,50
aa/at 14,50
cs 12,50</t>
        </r>
      </text>
    </comment>
    <comment ref="C21" authorId="0">
      <text>
        <r>
          <rPr>
            <b/>
            <sz val="9"/>
            <color indexed="81"/>
            <rFont val="Tahoma"/>
            <family val="2"/>
          </rPr>
          <t>Diego:</t>
        </r>
        <r>
          <rPr>
            <sz val="9"/>
            <color indexed="81"/>
            <rFont val="Tahoma"/>
            <family val="2"/>
          </rPr>
          <t xml:space="preserve">
Nome progetto</t>
        </r>
      </text>
    </comment>
    <comment ref="D21" authorId="0">
      <text>
        <r>
          <rPr>
            <b/>
            <sz val="9"/>
            <color indexed="81"/>
            <rFont val="Tahoma"/>
            <family val="2"/>
          </rPr>
          <t>Diego:</t>
        </r>
        <r>
          <rPr>
            <sz val="9"/>
            <color indexed="81"/>
            <rFont val="Tahoma"/>
            <family val="2"/>
          </rPr>
          <t xml:space="preserve">
DOC - DSGA - AA - AT - CS</t>
        </r>
      </text>
    </comment>
    <comment ref="E21" authorId="0">
      <text>
        <r>
          <rPr>
            <b/>
            <sz val="9"/>
            <color indexed="81"/>
            <rFont val="Tahoma"/>
            <family val="2"/>
          </rPr>
          <t>Diego:</t>
        </r>
        <r>
          <rPr>
            <sz val="9"/>
            <color indexed="81"/>
            <rFont val="Tahoma"/>
            <family val="2"/>
          </rPr>
          <t xml:space="preserve">
insrire le ore </t>
        </r>
      </text>
    </comment>
    <comment ref="F21" authorId="0">
      <text>
        <r>
          <rPr>
            <b/>
            <sz val="9"/>
            <color indexed="81"/>
            <rFont val="Tahoma"/>
            <family val="2"/>
          </rPr>
          <t>Diego: euro</t>
        </r>
        <r>
          <rPr>
            <sz val="9"/>
            <color indexed="81"/>
            <rFont val="Tahoma"/>
            <family val="2"/>
          </rPr>
          <t xml:space="preserve">
docenti 35,00-17,50
dsga 18,50
aa/at 14,50
cs 12,50</t>
        </r>
      </text>
    </comment>
    <comment ref="C22" authorId="0">
      <text>
        <r>
          <rPr>
            <b/>
            <sz val="9"/>
            <color indexed="81"/>
            <rFont val="Tahoma"/>
            <family val="2"/>
          </rPr>
          <t>Diego:</t>
        </r>
        <r>
          <rPr>
            <sz val="9"/>
            <color indexed="81"/>
            <rFont val="Tahoma"/>
            <family val="2"/>
          </rPr>
          <t xml:space="preserve">
Nome progetto</t>
        </r>
      </text>
    </comment>
    <comment ref="D22" authorId="0">
      <text>
        <r>
          <rPr>
            <b/>
            <sz val="9"/>
            <color indexed="81"/>
            <rFont val="Tahoma"/>
            <family val="2"/>
          </rPr>
          <t>Diego:</t>
        </r>
        <r>
          <rPr>
            <sz val="9"/>
            <color indexed="81"/>
            <rFont val="Tahoma"/>
            <family val="2"/>
          </rPr>
          <t xml:space="preserve">
DOC - DSGA - AA - AT - CS</t>
        </r>
      </text>
    </comment>
    <comment ref="E22" authorId="0">
      <text>
        <r>
          <rPr>
            <b/>
            <sz val="9"/>
            <color indexed="81"/>
            <rFont val="Tahoma"/>
            <family val="2"/>
          </rPr>
          <t>Diego:</t>
        </r>
        <r>
          <rPr>
            <sz val="9"/>
            <color indexed="81"/>
            <rFont val="Tahoma"/>
            <family val="2"/>
          </rPr>
          <t xml:space="preserve">
insrire le ore </t>
        </r>
      </text>
    </comment>
    <comment ref="F22" authorId="0">
      <text>
        <r>
          <rPr>
            <b/>
            <sz val="9"/>
            <color indexed="81"/>
            <rFont val="Tahoma"/>
            <family val="2"/>
          </rPr>
          <t>Diego: euro</t>
        </r>
        <r>
          <rPr>
            <sz val="9"/>
            <color indexed="81"/>
            <rFont val="Tahoma"/>
            <family val="2"/>
          </rPr>
          <t xml:space="preserve">
docenti 35,00-17,50
dsga 18,50
aa/at 14,50
cs 12,50</t>
        </r>
      </text>
    </comment>
    <comment ref="C23" authorId="0">
      <text>
        <r>
          <rPr>
            <b/>
            <sz val="9"/>
            <color indexed="81"/>
            <rFont val="Tahoma"/>
            <family val="2"/>
          </rPr>
          <t>Diego:</t>
        </r>
        <r>
          <rPr>
            <sz val="9"/>
            <color indexed="81"/>
            <rFont val="Tahoma"/>
            <family val="2"/>
          </rPr>
          <t xml:space="preserve">
Nome progetto</t>
        </r>
      </text>
    </comment>
    <comment ref="D23" authorId="0">
      <text>
        <r>
          <rPr>
            <b/>
            <sz val="9"/>
            <color indexed="81"/>
            <rFont val="Tahoma"/>
            <family val="2"/>
          </rPr>
          <t>Diego:</t>
        </r>
        <r>
          <rPr>
            <sz val="9"/>
            <color indexed="81"/>
            <rFont val="Tahoma"/>
            <family val="2"/>
          </rPr>
          <t xml:space="preserve">
DOC - DSGA - AA - AT - CS</t>
        </r>
      </text>
    </comment>
    <comment ref="E23" authorId="0">
      <text>
        <r>
          <rPr>
            <b/>
            <sz val="9"/>
            <color indexed="81"/>
            <rFont val="Tahoma"/>
            <family val="2"/>
          </rPr>
          <t>Diego:</t>
        </r>
        <r>
          <rPr>
            <sz val="9"/>
            <color indexed="81"/>
            <rFont val="Tahoma"/>
            <family val="2"/>
          </rPr>
          <t xml:space="preserve">
insrire le ore </t>
        </r>
      </text>
    </comment>
    <comment ref="F23" authorId="0">
      <text>
        <r>
          <rPr>
            <b/>
            <sz val="9"/>
            <color indexed="81"/>
            <rFont val="Tahoma"/>
            <family val="2"/>
          </rPr>
          <t>Diego: euro</t>
        </r>
        <r>
          <rPr>
            <sz val="9"/>
            <color indexed="81"/>
            <rFont val="Tahoma"/>
            <family val="2"/>
          </rPr>
          <t xml:space="preserve">
docenti 35,00-17,50
dsga 18,50
aa/at 14,50
cs 12,50</t>
        </r>
      </text>
    </comment>
    <comment ref="C24" authorId="0">
      <text>
        <r>
          <rPr>
            <b/>
            <sz val="9"/>
            <color indexed="81"/>
            <rFont val="Tahoma"/>
            <family val="2"/>
          </rPr>
          <t>Diego:</t>
        </r>
        <r>
          <rPr>
            <sz val="9"/>
            <color indexed="81"/>
            <rFont val="Tahoma"/>
            <family val="2"/>
          </rPr>
          <t xml:space="preserve">
Nome progetto</t>
        </r>
      </text>
    </comment>
    <comment ref="D24" authorId="0">
      <text>
        <r>
          <rPr>
            <b/>
            <sz val="9"/>
            <color indexed="81"/>
            <rFont val="Tahoma"/>
            <family val="2"/>
          </rPr>
          <t>Diego:</t>
        </r>
        <r>
          <rPr>
            <sz val="9"/>
            <color indexed="81"/>
            <rFont val="Tahoma"/>
            <family val="2"/>
          </rPr>
          <t xml:space="preserve">
DOC - DSGA - AA - AT - CS</t>
        </r>
      </text>
    </comment>
    <comment ref="E24" authorId="0">
      <text>
        <r>
          <rPr>
            <b/>
            <sz val="9"/>
            <color indexed="81"/>
            <rFont val="Tahoma"/>
            <family val="2"/>
          </rPr>
          <t>Diego:</t>
        </r>
        <r>
          <rPr>
            <sz val="9"/>
            <color indexed="81"/>
            <rFont val="Tahoma"/>
            <family val="2"/>
          </rPr>
          <t xml:space="preserve">
insrire le ore </t>
        </r>
      </text>
    </comment>
    <comment ref="F24" authorId="0">
      <text>
        <r>
          <rPr>
            <b/>
            <sz val="9"/>
            <color indexed="81"/>
            <rFont val="Tahoma"/>
            <family val="2"/>
          </rPr>
          <t>Diego: euro</t>
        </r>
        <r>
          <rPr>
            <sz val="9"/>
            <color indexed="81"/>
            <rFont val="Tahoma"/>
            <family val="2"/>
          </rPr>
          <t xml:space="preserve">
docenti 35,00-17,50
dsga 18,50
aa/at 14,50
cs 12,50</t>
        </r>
      </text>
    </comment>
    <comment ref="C25" authorId="0">
      <text>
        <r>
          <rPr>
            <b/>
            <sz val="9"/>
            <color indexed="81"/>
            <rFont val="Tahoma"/>
            <family val="2"/>
          </rPr>
          <t>Diego:</t>
        </r>
        <r>
          <rPr>
            <sz val="9"/>
            <color indexed="81"/>
            <rFont val="Tahoma"/>
            <family val="2"/>
          </rPr>
          <t xml:space="preserve">
NOME PROGETTO</t>
        </r>
      </text>
    </comment>
    <comment ref="D25" authorId="0">
      <text>
        <r>
          <rPr>
            <b/>
            <sz val="9"/>
            <color indexed="81"/>
            <rFont val="Tahoma"/>
            <family val="2"/>
          </rPr>
          <t>Diego:</t>
        </r>
        <r>
          <rPr>
            <sz val="9"/>
            <color indexed="81"/>
            <rFont val="Tahoma"/>
            <family val="2"/>
          </rPr>
          <t xml:space="preserve">
DOC - DSGA - AA - AT - CS</t>
        </r>
      </text>
    </comment>
    <comment ref="E25" authorId="0">
      <text>
        <r>
          <rPr>
            <b/>
            <sz val="9"/>
            <color indexed="81"/>
            <rFont val="Tahoma"/>
            <family val="2"/>
          </rPr>
          <t>Diego:</t>
        </r>
        <r>
          <rPr>
            <sz val="9"/>
            <color indexed="81"/>
            <rFont val="Tahoma"/>
            <family val="2"/>
          </rPr>
          <t xml:space="preserve">
insrire le ore </t>
        </r>
      </text>
    </comment>
    <comment ref="F25" authorId="0">
      <text>
        <r>
          <rPr>
            <b/>
            <sz val="9"/>
            <color indexed="81"/>
            <rFont val="Tahoma"/>
            <family val="2"/>
          </rPr>
          <t>Diego: euro</t>
        </r>
        <r>
          <rPr>
            <sz val="9"/>
            <color indexed="81"/>
            <rFont val="Tahoma"/>
            <family val="2"/>
          </rPr>
          <t xml:space="preserve">
docenti 35,00-17,50
dsga 18,50
aa/at 14,50
cs 12,50</t>
        </r>
      </text>
    </comment>
    <comment ref="C26" authorId="0">
      <text>
        <r>
          <rPr>
            <b/>
            <sz val="9"/>
            <color indexed="81"/>
            <rFont val="Tahoma"/>
            <family val="2"/>
          </rPr>
          <t>Diego:</t>
        </r>
        <r>
          <rPr>
            <sz val="9"/>
            <color indexed="81"/>
            <rFont val="Tahoma"/>
            <family val="2"/>
          </rPr>
          <t xml:space="preserve">
NOME PROGETTO</t>
        </r>
      </text>
    </comment>
    <comment ref="D26" authorId="0">
      <text>
        <r>
          <rPr>
            <b/>
            <sz val="9"/>
            <color indexed="81"/>
            <rFont val="Tahoma"/>
            <family val="2"/>
          </rPr>
          <t>Diego:</t>
        </r>
        <r>
          <rPr>
            <sz val="9"/>
            <color indexed="81"/>
            <rFont val="Tahoma"/>
            <family val="2"/>
          </rPr>
          <t xml:space="preserve">
DOC - DSGA - AA - AT - CS</t>
        </r>
      </text>
    </comment>
    <comment ref="E26" authorId="0">
      <text>
        <r>
          <rPr>
            <b/>
            <sz val="9"/>
            <color indexed="81"/>
            <rFont val="Tahoma"/>
            <family val="2"/>
          </rPr>
          <t>Diego:</t>
        </r>
        <r>
          <rPr>
            <sz val="9"/>
            <color indexed="81"/>
            <rFont val="Tahoma"/>
            <family val="2"/>
          </rPr>
          <t xml:space="preserve">
insrire le ore </t>
        </r>
      </text>
    </comment>
    <comment ref="F26" authorId="0">
      <text>
        <r>
          <rPr>
            <b/>
            <sz val="9"/>
            <color indexed="81"/>
            <rFont val="Tahoma"/>
            <family val="2"/>
          </rPr>
          <t>Diego: euro</t>
        </r>
        <r>
          <rPr>
            <sz val="9"/>
            <color indexed="81"/>
            <rFont val="Tahoma"/>
            <family val="2"/>
          </rPr>
          <t xml:space="preserve">
docenti 35,00-17,50
dsga 18,50
aa/at 14,50
cs 12,50</t>
        </r>
      </text>
    </comment>
    <comment ref="C27" authorId="0">
      <text>
        <r>
          <rPr>
            <b/>
            <sz val="9"/>
            <color indexed="81"/>
            <rFont val="Tahoma"/>
            <family val="2"/>
          </rPr>
          <t>Diego:</t>
        </r>
        <r>
          <rPr>
            <sz val="9"/>
            <color indexed="81"/>
            <rFont val="Tahoma"/>
            <family val="2"/>
          </rPr>
          <t xml:space="preserve">
NOME PROGETTO</t>
        </r>
      </text>
    </comment>
    <comment ref="D27" authorId="0">
      <text>
        <r>
          <rPr>
            <b/>
            <sz val="9"/>
            <color indexed="81"/>
            <rFont val="Tahoma"/>
            <family val="2"/>
          </rPr>
          <t>Diego:</t>
        </r>
        <r>
          <rPr>
            <sz val="9"/>
            <color indexed="81"/>
            <rFont val="Tahoma"/>
            <family val="2"/>
          </rPr>
          <t xml:space="preserve">
DOC - DSGA - AA - AT - CS</t>
        </r>
      </text>
    </comment>
    <comment ref="E27" authorId="0">
      <text>
        <r>
          <rPr>
            <b/>
            <sz val="9"/>
            <color indexed="81"/>
            <rFont val="Tahoma"/>
            <family val="2"/>
          </rPr>
          <t>Diego:</t>
        </r>
        <r>
          <rPr>
            <sz val="9"/>
            <color indexed="81"/>
            <rFont val="Tahoma"/>
            <family val="2"/>
          </rPr>
          <t xml:space="preserve">
insrire le ore </t>
        </r>
      </text>
    </comment>
    <comment ref="F27" authorId="0">
      <text>
        <r>
          <rPr>
            <b/>
            <sz val="9"/>
            <color indexed="81"/>
            <rFont val="Tahoma"/>
            <family val="2"/>
          </rPr>
          <t>Diego: euro</t>
        </r>
        <r>
          <rPr>
            <sz val="9"/>
            <color indexed="81"/>
            <rFont val="Tahoma"/>
            <family val="2"/>
          </rPr>
          <t xml:space="preserve">
docenti 35,00-17,50
dsga 18,50
aa/at 14,50
cs 12,50</t>
        </r>
      </text>
    </comment>
    <comment ref="C28" authorId="0">
      <text>
        <r>
          <rPr>
            <b/>
            <sz val="9"/>
            <color indexed="81"/>
            <rFont val="Tahoma"/>
            <family val="2"/>
          </rPr>
          <t>Diego:</t>
        </r>
        <r>
          <rPr>
            <sz val="9"/>
            <color indexed="81"/>
            <rFont val="Tahoma"/>
            <family val="2"/>
          </rPr>
          <t xml:space="preserve">
NOME PROGETTO</t>
        </r>
      </text>
    </comment>
    <comment ref="D28" authorId="0">
      <text>
        <r>
          <rPr>
            <b/>
            <sz val="9"/>
            <color indexed="81"/>
            <rFont val="Tahoma"/>
            <family val="2"/>
          </rPr>
          <t>Diego:</t>
        </r>
        <r>
          <rPr>
            <sz val="9"/>
            <color indexed="81"/>
            <rFont val="Tahoma"/>
            <family val="2"/>
          </rPr>
          <t xml:space="preserve">
DOC - DSGA - AA - AT - CS</t>
        </r>
      </text>
    </comment>
    <comment ref="E28" authorId="0">
      <text>
        <r>
          <rPr>
            <b/>
            <sz val="9"/>
            <color indexed="81"/>
            <rFont val="Tahoma"/>
            <family val="2"/>
          </rPr>
          <t>Diego:</t>
        </r>
        <r>
          <rPr>
            <sz val="9"/>
            <color indexed="81"/>
            <rFont val="Tahoma"/>
            <family val="2"/>
          </rPr>
          <t xml:space="preserve">
insrire le ore </t>
        </r>
      </text>
    </comment>
    <comment ref="F28" authorId="0">
      <text>
        <r>
          <rPr>
            <b/>
            <sz val="9"/>
            <color indexed="81"/>
            <rFont val="Tahoma"/>
            <family val="2"/>
          </rPr>
          <t>Diego: euro</t>
        </r>
        <r>
          <rPr>
            <sz val="9"/>
            <color indexed="81"/>
            <rFont val="Tahoma"/>
            <family val="2"/>
          </rPr>
          <t xml:space="preserve">
docenti 35,00-17,50
dsga 18,50
aa/at 14,50
cs 12,50</t>
        </r>
      </text>
    </comment>
  </commentList>
</comments>
</file>

<file path=xl/comments26.xml><?xml version="1.0" encoding="utf-8"?>
<comments xmlns="http://schemas.openxmlformats.org/spreadsheetml/2006/main">
  <authors>
    <author>Diego</author>
  </authors>
  <commentList>
    <comment ref="B6" authorId="0">
      <text>
        <r>
          <rPr>
            <b/>
            <sz val="9"/>
            <color indexed="81"/>
            <rFont val="Tahoma"/>
            <family val="2"/>
          </rPr>
          <t>Diego:</t>
        </r>
        <r>
          <rPr>
            <sz val="9"/>
            <color indexed="81"/>
            <rFont val="Tahoma"/>
            <family val="2"/>
          </rPr>
          <t xml:space="preserve">
INSERIRE L'ATTIVITA' DA RETRIBUIRE</t>
        </r>
      </text>
    </comment>
    <comment ref="E6" authorId="0">
      <text>
        <r>
          <rPr>
            <b/>
            <sz val="9"/>
            <color indexed="81"/>
            <rFont val="Tahoma"/>
            <family val="2"/>
          </rPr>
          <t>Diego:</t>
        </r>
        <r>
          <rPr>
            <sz val="9"/>
            <color indexed="81"/>
            <rFont val="Tahoma"/>
            <family val="2"/>
          </rPr>
          <t xml:space="preserve">
inserire la percentuale</t>
        </r>
      </text>
    </comment>
    <comment ref="B7" authorId="0">
      <text>
        <r>
          <rPr>
            <b/>
            <sz val="9"/>
            <color indexed="81"/>
            <rFont val="Tahoma"/>
            <family val="2"/>
          </rPr>
          <t>Diego:</t>
        </r>
        <r>
          <rPr>
            <sz val="9"/>
            <color indexed="81"/>
            <rFont val="Tahoma"/>
            <family val="2"/>
          </rPr>
          <t xml:space="preserve">
INSERIRE L'ATTIVITA' DA RETRIBUIRE</t>
        </r>
      </text>
    </comment>
    <comment ref="E7" authorId="0">
      <text>
        <r>
          <rPr>
            <b/>
            <sz val="9"/>
            <color indexed="81"/>
            <rFont val="Tahoma"/>
            <family val="2"/>
          </rPr>
          <t>Diego:</t>
        </r>
        <r>
          <rPr>
            <sz val="9"/>
            <color indexed="81"/>
            <rFont val="Tahoma"/>
            <family val="2"/>
          </rPr>
          <t xml:space="preserve">
inserire la percentuale</t>
        </r>
      </text>
    </comment>
    <comment ref="B8" authorId="0">
      <text>
        <r>
          <rPr>
            <b/>
            <sz val="9"/>
            <color indexed="81"/>
            <rFont val="Tahoma"/>
            <family val="2"/>
          </rPr>
          <t>Diego:</t>
        </r>
        <r>
          <rPr>
            <sz val="9"/>
            <color indexed="81"/>
            <rFont val="Tahoma"/>
            <family val="2"/>
          </rPr>
          <t xml:space="preserve">
INSERIRE L'ATTIVITA' DA RETRIBUIRE</t>
        </r>
      </text>
    </comment>
    <comment ref="E8" authorId="0">
      <text>
        <r>
          <rPr>
            <b/>
            <sz val="9"/>
            <color indexed="81"/>
            <rFont val="Tahoma"/>
            <family val="2"/>
          </rPr>
          <t>Diego:</t>
        </r>
        <r>
          <rPr>
            <sz val="9"/>
            <color indexed="81"/>
            <rFont val="Tahoma"/>
            <family val="2"/>
          </rPr>
          <t xml:space="preserve">
inserire la percentuale</t>
        </r>
      </text>
    </comment>
    <comment ref="B9" authorId="0">
      <text>
        <r>
          <rPr>
            <b/>
            <sz val="9"/>
            <color indexed="81"/>
            <rFont val="Tahoma"/>
            <family val="2"/>
          </rPr>
          <t>Diego:</t>
        </r>
        <r>
          <rPr>
            <sz val="9"/>
            <color indexed="81"/>
            <rFont val="Tahoma"/>
            <family val="2"/>
          </rPr>
          <t xml:space="preserve">
INSERIRE L'ATTIVITA' DA RETRIBUIRE</t>
        </r>
      </text>
    </comment>
    <comment ref="E9" authorId="0">
      <text>
        <r>
          <rPr>
            <b/>
            <sz val="9"/>
            <color indexed="81"/>
            <rFont val="Tahoma"/>
            <family val="2"/>
          </rPr>
          <t>Diego:</t>
        </r>
        <r>
          <rPr>
            <sz val="9"/>
            <color indexed="81"/>
            <rFont val="Tahoma"/>
            <family val="2"/>
          </rPr>
          <t xml:space="preserve">
inserire la percentuale</t>
        </r>
      </text>
    </comment>
    <comment ref="B10" authorId="0">
      <text>
        <r>
          <rPr>
            <b/>
            <sz val="9"/>
            <color indexed="81"/>
            <rFont val="Tahoma"/>
            <family val="2"/>
          </rPr>
          <t>Diego:</t>
        </r>
        <r>
          <rPr>
            <sz val="9"/>
            <color indexed="81"/>
            <rFont val="Tahoma"/>
            <family val="2"/>
          </rPr>
          <t xml:space="preserve">
INSERIRE L'ATTIVITA' DA RETRIBUIRE</t>
        </r>
      </text>
    </comment>
    <comment ref="E10" authorId="0">
      <text>
        <r>
          <rPr>
            <b/>
            <sz val="9"/>
            <color indexed="81"/>
            <rFont val="Tahoma"/>
            <family val="2"/>
          </rPr>
          <t>Diego:</t>
        </r>
        <r>
          <rPr>
            <sz val="9"/>
            <color indexed="81"/>
            <rFont val="Tahoma"/>
            <family val="2"/>
          </rPr>
          <t xml:space="preserve">
inserire la percentuale</t>
        </r>
      </text>
    </comment>
    <comment ref="B11" authorId="0">
      <text>
        <r>
          <rPr>
            <b/>
            <sz val="9"/>
            <color indexed="81"/>
            <rFont val="Tahoma"/>
            <family val="2"/>
          </rPr>
          <t>Diego:</t>
        </r>
        <r>
          <rPr>
            <sz val="9"/>
            <color indexed="81"/>
            <rFont val="Tahoma"/>
            <family val="2"/>
          </rPr>
          <t xml:space="preserve">
INSERIRE L'ATTIVITA' DA RETRIBUIRE</t>
        </r>
      </text>
    </comment>
    <comment ref="E11" authorId="0">
      <text>
        <r>
          <rPr>
            <b/>
            <sz val="9"/>
            <color indexed="81"/>
            <rFont val="Tahoma"/>
            <family val="2"/>
          </rPr>
          <t>Diego:</t>
        </r>
        <r>
          <rPr>
            <sz val="9"/>
            <color indexed="81"/>
            <rFont val="Tahoma"/>
            <family val="2"/>
          </rPr>
          <t xml:space="preserve">
inserire la percentuale</t>
        </r>
      </text>
    </comment>
  </commentList>
</comments>
</file>

<file path=xl/comments27.xml><?xml version="1.0" encoding="utf-8"?>
<comments xmlns="http://schemas.openxmlformats.org/spreadsheetml/2006/main">
  <authors>
    <author>Diego</author>
  </authors>
  <commentList>
    <comment ref="C4" authorId="0">
      <text>
        <r>
          <rPr>
            <b/>
            <sz val="9"/>
            <color indexed="81"/>
            <rFont val="Tahoma"/>
            <family val="2"/>
          </rPr>
          <t>Diego:</t>
        </r>
        <r>
          <rPr>
            <sz val="9"/>
            <color indexed="81"/>
            <rFont val="Tahoma"/>
            <family val="2"/>
          </rPr>
          <t xml:space="preserve">
inserire il dato</t>
        </r>
      </text>
    </comment>
    <comment ref="D4" authorId="0">
      <text>
        <r>
          <rPr>
            <b/>
            <sz val="9"/>
            <color indexed="81"/>
            <rFont val="Tahoma"/>
            <family val="2"/>
          </rPr>
          <t>Diego:</t>
        </r>
        <r>
          <rPr>
            <sz val="9"/>
            <color indexed="81"/>
            <rFont val="Tahoma"/>
            <family val="2"/>
          </rPr>
          <t xml:space="preserve">
inserire il dato</t>
        </r>
      </text>
    </comment>
    <comment ref="G4" authorId="0">
      <text>
        <r>
          <rPr>
            <b/>
            <sz val="9"/>
            <color indexed="81"/>
            <rFont val="Tahoma"/>
            <family val="2"/>
          </rPr>
          <t>Diego:</t>
        </r>
        <r>
          <rPr>
            <sz val="9"/>
            <color indexed="81"/>
            <rFont val="Tahoma"/>
            <family val="2"/>
          </rPr>
          <t xml:space="preserve">
inserisci le ore di attività svolte
</t>
        </r>
      </text>
    </comment>
    <comment ref="C5" authorId="0">
      <text>
        <r>
          <rPr>
            <b/>
            <sz val="9"/>
            <color indexed="81"/>
            <rFont val="Tahoma"/>
            <family val="2"/>
          </rPr>
          <t>Diego:</t>
        </r>
        <r>
          <rPr>
            <sz val="9"/>
            <color indexed="81"/>
            <rFont val="Tahoma"/>
            <family val="2"/>
          </rPr>
          <t xml:space="preserve">
inserire il dato</t>
        </r>
      </text>
    </comment>
    <comment ref="D5" authorId="0">
      <text>
        <r>
          <rPr>
            <b/>
            <sz val="9"/>
            <color indexed="81"/>
            <rFont val="Tahoma"/>
            <family val="2"/>
          </rPr>
          <t>Diego:</t>
        </r>
        <r>
          <rPr>
            <sz val="9"/>
            <color indexed="81"/>
            <rFont val="Tahoma"/>
            <family val="2"/>
          </rPr>
          <t xml:space="preserve">
inserire il dato</t>
        </r>
      </text>
    </comment>
    <comment ref="G5" authorId="0">
      <text>
        <r>
          <rPr>
            <b/>
            <sz val="9"/>
            <color indexed="81"/>
            <rFont val="Tahoma"/>
            <family val="2"/>
          </rPr>
          <t>Diego:</t>
        </r>
        <r>
          <rPr>
            <sz val="9"/>
            <color indexed="81"/>
            <rFont val="Tahoma"/>
            <family val="2"/>
          </rPr>
          <t xml:space="preserve">
inserisci le ore di attività svolte
</t>
        </r>
      </text>
    </comment>
    <comment ref="C6" authorId="0">
      <text>
        <r>
          <rPr>
            <b/>
            <sz val="9"/>
            <color indexed="81"/>
            <rFont val="Tahoma"/>
            <family val="2"/>
          </rPr>
          <t>Diego:</t>
        </r>
        <r>
          <rPr>
            <sz val="9"/>
            <color indexed="81"/>
            <rFont val="Tahoma"/>
            <family val="2"/>
          </rPr>
          <t xml:space="preserve">
inserire il dato</t>
        </r>
      </text>
    </comment>
    <comment ref="D6" authorId="0">
      <text>
        <r>
          <rPr>
            <b/>
            <sz val="9"/>
            <color indexed="81"/>
            <rFont val="Tahoma"/>
            <family val="2"/>
          </rPr>
          <t>Diego:</t>
        </r>
        <r>
          <rPr>
            <sz val="9"/>
            <color indexed="81"/>
            <rFont val="Tahoma"/>
            <family val="2"/>
          </rPr>
          <t xml:space="preserve">
inserire il dato</t>
        </r>
      </text>
    </comment>
    <comment ref="G6" authorId="0">
      <text>
        <r>
          <rPr>
            <b/>
            <sz val="9"/>
            <color indexed="81"/>
            <rFont val="Tahoma"/>
            <family val="2"/>
          </rPr>
          <t>Diego:</t>
        </r>
        <r>
          <rPr>
            <sz val="9"/>
            <color indexed="81"/>
            <rFont val="Tahoma"/>
            <family val="2"/>
          </rPr>
          <t xml:space="preserve">
inserisci le ore di attività svolte
</t>
        </r>
      </text>
    </comment>
    <comment ref="C7" authorId="0">
      <text>
        <r>
          <rPr>
            <b/>
            <sz val="9"/>
            <color indexed="81"/>
            <rFont val="Tahoma"/>
            <family val="2"/>
          </rPr>
          <t>Diego:</t>
        </r>
        <r>
          <rPr>
            <sz val="9"/>
            <color indexed="81"/>
            <rFont val="Tahoma"/>
            <family val="2"/>
          </rPr>
          <t xml:space="preserve">
inserire il dato</t>
        </r>
      </text>
    </comment>
    <comment ref="D7" authorId="0">
      <text>
        <r>
          <rPr>
            <b/>
            <sz val="9"/>
            <color indexed="81"/>
            <rFont val="Tahoma"/>
            <family val="2"/>
          </rPr>
          <t>Diego:</t>
        </r>
        <r>
          <rPr>
            <sz val="9"/>
            <color indexed="81"/>
            <rFont val="Tahoma"/>
            <family val="2"/>
          </rPr>
          <t xml:space="preserve">
inserire il dato</t>
        </r>
      </text>
    </comment>
    <comment ref="G7" authorId="0">
      <text>
        <r>
          <rPr>
            <b/>
            <sz val="9"/>
            <color indexed="81"/>
            <rFont val="Tahoma"/>
            <family val="2"/>
          </rPr>
          <t>Diego:</t>
        </r>
        <r>
          <rPr>
            <sz val="9"/>
            <color indexed="81"/>
            <rFont val="Tahoma"/>
            <family val="2"/>
          </rPr>
          <t xml:space="preserve">
inserisci le ore di attività svolte
</t>
        </r>
      </text>
    </comment>
  </commentList>
</comments>
</file>

<file path=xl/comments28.xml><?xml version="1.0" encoding="utf-8"?>
<comments xmlns="http://schemas.openxmlformats.org/spreadsheetml/2006/main">
  <authors>
    <author>Diego</author>
  </authors>
  <commentList>
    <comment ref="B3" authorId="0">
      <text>
        <r>
          <rPr>
            <b/>
            <sz val="9"/>
            <color indexed="81"/>
            <rFont val="Tahoma"/>
            <family val="2"/>
          </rPr>
          <t>Diego:</t>
        </r>
        <r>
          <rPr>
            <sz val="9"/>
            <color indexed="81"/>
            <rFont val="Tahoma"/>
            <family val="2"/>
          </rPr>
          <t xml:space="preserve">
AA oppure AT</t>
        </r>
      </text>
    </comment>
    <comment ref="E3" authorId="0">
      <text>
        <r>
          <rPr>
            <b/>
            <sz val="9"/>
            <color indexed="81"/>
            <rFont val="Tahoma"/>
            <family val="2"/>
          </rPr>
          <t>Diego:</t>
        </r>
        <r>
          <rPr>
            <sz val="9"/>
            <color indexed="81"/>
            <rFont val="Tahoma"/>
            <family val="2"/>
          </rPr>
          <t xml:space="preserve">
inserire il numero di ore per la corrispondente attività da retribuire</t>
        </r>
      </text>
    </comment>
    <comment ref="F3" authorId="0">
      <text>
        <r>
          <rPr>
            <b/>
            <sz val="9"/>
            <color indexed="81"/>
            <rFont val="Tahoma"/>
            <family val="2"/>
          </rPr>
          <t>Diego:</t>
        </r>
        <r>
          <rPr>
            <sz val="9"/>
            <color indexed="81"/>
            <rFont val="Tahoma"/>
            <family val="2"/>
          </rPr>
          <t xml:space="preserve">
inserire il numero di ore per la corrispondente attività da retribuire</t>
        </r>
      </text>
    </comment>
    <comment ref="G3" authorId="0">
      <text>
        <r>
          <rPr>
            <b/>
            <sz val="9"/>
            <color indexed="81"/>
            <rFont val="Tahoma"/>
            <family val="2"/>
          </rPr>
          <t>Diego:</t>
        </r>
        <r>
          <rPr>
            <sz val="9"/>
            <color indexed="81"/>
            <rFont val="Tahoma"/>
            <family val="2"/>
          </rPr>
          <t xml:space="preserve">
inserire il numero di ore per la corrispondente attività da retribuire</t>
        </r>
      </text>
    </comment>
    <comment ref="H3" authorId="0">
      <text>
        <r>
          <rPr>
            <b/>
            <sz val="9"/>
            <color indexed="81"/>
            <rFont val="Tahoma"/>
            <family val="2"/>
          </rPr>
          <t>Diego:</t>
        </r>
        <r>
          <rPr>
            <sz val="9"/>
            <color indexed="81"/>
            <rFont val="Tahoma"/>
            <family val="2"/>
          </rPr>
          <t xml:space="preserve">
inserire il numero di ore per la corrispondente attività da retribuire</t>
        </r>
      </text>
    </comment>
    <comment ref="I3" authorId="0">
      <text>
        <r>
          <rPr>
            <b/>
            <sz val="9"/>
            <color indexed="81"/>
            <rFont val="Tahoma"/>
            <family val="2"/>
          </rPr>
          <t>Diego:</t>
        </r>
        <r>
          <rPr>
            <sz val="9"/>
            <color indexed="81"/>
            <rFont val="Tahoma"/>
            <family val="2"/>
          </rPr>
          <t xml:space="preserve">
inserire il numero di ore per la corrispondente attività da retribuire</t>
        </r>
      </text>
    </comment>
    <comment ref="J3" authorId="0">
      <text>
        <r>
          <rPr>
            <b/>
            <sz val="9"/>
            <color indexed="81"/>
            <rFont val="Tahoma"/>
            <family val="2"/>
          </rPr>
          <t>Diego:</t>
        </r>
        <r>
          <rPr>
            <sz val="9"/>
            <color indexed="81"/>
            <rFont val="Tahoma"/>
            <family val="2"/>
          </rPr>
          <t xml:space="preserve">
inserire il numero di ore per la corrispondente attività da retribuire</t>
        </r>
      </text>
    </comment>
    <comment ref="K3" authorId="0">
      <text>
        <r>
          <rPr>
            <b/>
            <sz val="9"/>
            <color indexed="81"/>
            <rFont val="Tahoma"/>
            <family val="2"/>
          </rPr>
          <t>Diego:</t>
        </r>
        <r>
          <rPr>
            <sz val="9"/>
            <color indexed="81"/>
            <rFont val="Tahoma"/>
            <family val="2"/>
          </rPr>
          <t xml:space="preserve">
inserire il numero di ore per la corrispondente attività da retribuire</t>
        </r>
      </text>
    </comment>
    <comment ref="B4" authorId="0">
      <text>
        <r>
          <rPr>
            <b/>
            <sz val="9"/>
            <color indexed="81"/>
            <rFont val="Tahoma"/>
            <family val="2"/>
          </rPr>
          <t>Diego:</t>
        </r>
        <r>
          <rPr>
            <sz val="9"/>
            <color indexed="81"/>
            <rFont val="Tahoma"/>
            <family val="2"/>
          </rPr>
          <t xml:space="preserve">
AA oppure AT</t>
        </r>
      </text>
    </comment>
    <comment ref="E4" authorId="0">
      <text>
        <r>
          <rPr>
            <b/>
            <sz val="9"/>
            <color indexed="81"/>
            <rFont val="Tahoma"/>
            <family val="2"/>
          </rPr>
          <t>Diego:</t>
        </r>
        <r>
          <rPr>
            <sz val="9"/>
            <color indexed="81"/>
            <rFont val="Tahoma"/>
            <family val="2"/>
          </rPr>
          <t xml:space="preserve">
inserire il numero di ore per la corrispondente attività da retribuire</t>
        </r>
      </text>
    </comment>
    <comment ref="F4" authorId="0">
      <text>
        <r>
          <rPr>
            <b/>
            <sz val="9"/>
            <color indexed="81"/>
            <rFont val="Tahoma"/>
            <family val="2"/>
          </rPr>
          <t>Diego:</t>
        </r>
        <r>
          <rPr>
            <sz val="9"/>
            <color indexed="81"/>
            <rFont val="Tahoma"/>
            <family val="2"/>
          </rPr>
          <t xml:space="preserve">
inserire il numero di ore per la corrispondente attività da retribuire</t>
        </r>
      </text>
    </comment>
    <comment ref="G4" authorId="0">
      <text>
        <r>
          <rPr>
            <b/>
            <sz val="9"/>
            <color indexed="81"/>
            <rFont val="Tahoma"/>
            <family val="2"/>
          </rPr>
          <t>Diego:</t>
        </r>
        <r>
          <rPr>
            <sz val="9"/>
            <color indexed="81"/>
            <rFont val="Tahoma"/>
            <family val="2"/>
          </rPr>
          <t xml:space="preserve">
inserire il numero di ore per la corrispondente attività da retribuire</t>
        </r>
      </text>
    </comment>
    <comment ref="H4" authorId="0">
      <text>
        <r>
          <rPr>
            <b/>
            <sz val="9"/>
            <color indexed="81"/>
            <rFont val="Tahoma"/>
            <family val="2"/>
          </rPr>
          <t>Diego:</t>
        </r>
        <r>
          <rPr>
            <sz val="9"/>
            <color indexed="81"/>
            <rFont val="Tahoma"/>
            <family val="2"/>
          </rPr>
          <t xml:space="preserve">
inserire il numero di ore per la corrispondente attività da retribuire</t>
        </r>
      </text>
    </comment>
    <comment ref="I4" authorId="0">
      <text>
        <r>
          <rPr>
            <b/>
            <sz val="9"/>
            <color indexed="81"/>
            <rFont val="Tahoma"/>
            <family val="2"/>
          </rPr>
          <t>Diego:</t>
        </r>
        <r>
          <rPr>
            <sz val="9"/>
            <color indexed="81"/>
            <rFont val="Tahoma"/>
            <family val="2"/>
          </rPr>
          <t xml:space="preserve">
inserire il numero di ore per la corrispondente attività da retribuire</t>
        </r>
      </text>
    </comment>
    <comment ref="J4" authorId="0">
      <text>
        <r>
          <rPr>
            <b/>
            <sz val="9"/>
            <color indexed="81"/>
            <rFont val="Tahoma"/>
            <family val="2"/>
          </rPr>
          <t>Diego:</t>
        </r>
        <r>
          <rPr>
            <sz val="9"/>
            <color indexed="81"/>
            <rFont val="Tahoma"/>
            <family val="2"/>
          </rPr>
          <t xml:space="preserve">
inserire il numero di ore per la corrispondente attività da retribuire</t>
        </r>
      </text>
    </comment>
    <comment ref="K4" authorId="0">
      <text>
        <r>
          <rPr>
            <b/>
            <sz val="9"/>
            <color indexed="81"/>
            <rFont val="Tahoma"/>
            <family val="2"/>
          </rPr>
          <t>Diego:</t>
        </r>
        <r>
          <rPr>
            <sz val="9"/>
            <color indexed="81"/>
            <rFont val="Tahoma"/>
            <family val="2"/>
          </rPr>
          <t xml:space="preserve">
inserire il numero di ore per la corrispondente attività da retribuire</t>
        </r>
      </text>
    </comment>
    <comment ref="B5" authorId="0">
      <text>
        <r>
          <rPr>
            <b/>
            <sz val="9"/>
            <color indexed="81"/>
            <rFont val="Tahoma"/>
            <family val="2"/>
          </rPr>
          <t>Diego:</t>
        </r>
        <r>
          <rPr>
            <sz val="9"/>
            <color indexed="81"/>
            <rFont val="Tahoma"/>
            <family val="2"/>
          </rPr>
          <t xml:space="preserve">
AA oppure AT</t>
        </r>
      </text>
    </comment>
    <comment ref="E5" authorId="0">
      <text>
        <r>
          <rPr>
            <b/>
            <sz val="9"/>
            <color indexed="81"/>
            <rFont val="Tahoma"/>
            <family val="2"/>
          </rPr>
          <t>Diego:</t>
        </r>
        <r>
          <rPr>
            <sz val="9"/>
            <color indexed="81"/>
            <rFont val="Tahoma"/>
            <family val="2"/>
          </rPr>
          <t xml:space="preserve">
inserire il numero di ore per la corrispondente attività da retribuire</t>
        </r>
      </text>
    </comment>
    <comment ref="F5" authorId="0">
      <text>
        <r>
          <rPr>
            <b/>
            <sz val="9"/>
            <color indexed="81"/>
            <rFont val="Tahoma"/>
            <family val="2"/>
          </rPr>
          <t>Diego:</t>
        </r>
        <r>
          <rPr>
            <sz val="9"/>
            <color indexed="81"/>
            <rFont val="Tahoma"/>
            <family val="2"/>
          </rPr>
          <t xml:space="preserve">
inserire il numero di ore per la corrispondente attività da retribuire</t>
        </r>
      </text>
    </comment>
    <comment ref="G5" authorId="0">
      <text>
        <r>
          <rPr>
            <b/>
            <sz val="9"/>
            <color indexed="81"/>
            <rFont val="Tahoma"/>
            <family val="2"/>
          </rPr>
          <t>Diego:</t>
        </r>
        <r>
          <rPr>
            <sz val="9"/>
            <color indexed="81"/>
            <rFont val="Tahoma"/>
            <family val="2"/>
          </rPr>
          <t xml:space="preserve">
inserire il numero di ore per la corrispondente attività da retribuire</t>
        </r>
      </text>
    </comment>
    <comment ref="H5" authorId="0">
      <text>
        <r>
          <rPr>
            <b/>
            <sz val="9"/>
            <color indexed="81"/>
            <rFont val="Tahoma"/>
            <family val="2"/>
          </rPr>
          <t>Diego:</t>
        </r>
        <r>
          <rPr>
            <sz val="9"/>
            <color indexed="81"/>
            <rFont val="Tahoma"/>
            <family val="2"/>
          </rPr>
          <t xml:space="preserve">
inserire il numero di ore per la corrispondente attività da retribuire</t>
        </r>
      </text>
    </comment>
    <comment ref="I5" authorId="0">
      <text>
        <r>
          <rPr>
            <b/>
            <sz val="9"/>
            <color indexed="81"/>
            <rFont val="Tahoma"/>
            <family val="2"/>
          </rPr>
          <t>Diego:</t>
        </r>
        <r>
          <rPr>
            <sz val="9"/>
            <color indexed="81"/>
            <rFont val="Tahoma"/>
            <family val="2"/>
          </rPr>
          <t xml:space="preserve">
inserire il numero di ore per la corrispondente attività da retribuire</t>
        </r>
      </text>
    </comment>
    <comment ref="J5" authorId="0">
      <text>
        <r>
          <rPr>
            <b/>
            <sz val="9"/>
            <color indexed="81"/>
            <rFont val="Tahoma"/>
            <family val="2"/>
          </rPr>
          <t>Diego:</t>
        </r>
        <r>
          <rPr>
            <sz val="9"/>
            <color indexed="81"/>
            <rFont val="Tahoma"/>
            <family val="2"/>
          </rPr>
          <t xml:space="preserve">
inserire il numero di ore per la corrispondente attività da retribuire</t>
        </r>
      </text>
    </comment>
    <comment ref="K5" authorId="0">
      <text>
        <r>
          <rPr>
            <b/>
            <sz val="9"/>
            <color indexed="81"/>
            <rFont val="Tahoma"/>
            <family val="2"/>
          </rPr>
          <t>Diego:</t>
        </r>
        <r>
          <rPr>
            <sz val="9"/>
            <color indexed="81"/>
            <rFont val="Tahoma"/>
            <family val="2"/>
          </rPr>
          <t xml:space="preserve">
inserire il numero di ore per la corrispondente attività da retribuire</t>
        </r>
      </text>
    </comment>
    <comment ref="B6" authorId="0">
      <text>
        <r>
          <rPr>
            <b/>
            <sz val="9"/>
            <color indexed="81"/>
            <rFont val="Tahoma"/>
            <family val="2"/>
          </rPr>
          <t>Diego:</t>
        </r>
        <r>
          <rPr>
            <sz val="9"/>
            <color indexed="81"/>
            <rFont val="Tahoma"/>
            <family val="2"/>
          </rPr>
          <t xml:space="preserve">
AA oppure AT</t>
        </r>
      </text>
    </comment>
    <comment ref="E6" authorId="0">
      <text>
        <r>
          <rPr>
            <b/>
            <sz val="9"/>
            <color indexed="81"/>
            <rFont val="Tahoma"/>
            <family val="2"/>
          </rPr>
          <t>Diego:</t>
        </r>
        <r>
          <rPr>
            <sz val="9"/>
            <color indexed="81"/>
            <rFont val="Tahoma"/>
            <family val="2"/>
          </rPr>
          <t xml:space="preserve">
inserire il numero di ore per la corrispondente attività da retribuire</t>
        </r>
      </text>
    </comment>
    <comment ref="F6" authorId="0">
      <text>
        <r>
          <rPr>
            <b/>
            <sz val="9"/>
            <color indexed="81"/>
            <rFont val="Tahoma"/>
            <family val="2"/>
          </rPr>
          <t>Diego:</t>
        </r>
        <r>
          <rPr>
            <sz val="9"/>
            <color indexed="81"/>
            <rFont val="Tahoma"/>
            <family val="2"/>
          </rPr>
          <t xml:space="preserve">
inserire il numero di ore per la corrispondente attività da retribuire</t>
        </r>
      </text>
    </comment>
    <comment ref="G6" authorId="0">
      <text>
        <r>
          <rPr>
            <b/>
            <sz val="9"/>
            <color indexed="81"/>
            <rFont val="Tahoma"/>
            <family val="2"/>
          </rPr>
          <t>Diego:</t>
        </r>
        <r>
          <rPr>
            <sz val="9"/>
            <color indexed="81"/>
            <rFont val="Tahoma"/>
            <family val="2"/>
          </rPr>
          <t xml:space="preserve">
inserire il numero di ore per la corrispondente attività da retribuire</t>
        </r>
      </text>
    </comment>
    <comment ref="H6" authorId="0">
      <text>
        <r>
          <rPr>
            <b/>
            <sz val="9"/>
            <color indexed="81"/>
            <rFont val="Tahoma"/>
            <family val="2"/>
          </rPr>
          <t>Diego:</t>
        </r>
        <r>
          <rPr>
            <sz val="9"/>
            <color indexed="81"/>
            <rFont val="Tahoma"/>
            <family val="2"/>
          </rPr>
          <t xml:space="preserve">
inserire il numero di ore per la corrispondente attività da retribuire</t>
        </r>
      </text>
    </comment>
    <comment ref="I6" authorId="0">
      <text>
        <r>
          <rPr>
            <b/>
            <sz val="9"/>
            <color indexed="81"/>
            <rFont val="Tahoma"/>
            <family val="2"/>
          </rPr>
          <t>Diego:</t>
        </r>
        <r>
          <rPr>
            <sz val="9"/>
            <color indexed="81"/>
            <rFont val="Tahoma"/>
            <family val="2"/>
          </rPr>
          <t xml:space="preserve">
inserire il numero di ore per la corrispondente attività da retribuire</t>
        </r>
      </text>
    </comment>
    <comment ref="J6" authorId="0">
      <text>
        <r>
          <rPr>
            <b/>
            <sz val="9"/>
            <color indexed="81"/>
            <rFont val="Tahoma"/>
            <family val="2"/>
          </rPr>
          <t>Diego:</t>
        </r>
        <r>
          <rPr>
            <sz val="9"/>
            <color indexed="81"/>
            <rFont val="Tahoma"/>
            <family val="2"/>
          </rPr>
          <t xml:space="preserve">
inserire il numero di ore per la corrispondente attività da retribuire</t>
        </r>
      </text>
    </comment>
    <comment ref="K6" authorId="0">
      <text>
        <r>
          <rPr>
            <b/>
            <sz val="9"/>
            <color indexed="81"/>
            <rFont val="Tahoma"/>
            <family val="2"/>
          </rPr>
          <t>Diego:</t>
        </r>
        <r>
          <rPr>
            <sz val="9"/>
            <color indexed="81"/>
            <rFont val="Tahoma"/>
            <family val="2"/>
          </rPr>
          <t xml:space="preserve">
inserire il numero di ore per la corrispondente attività da retribuire</t>
        </r>
      </text>
    </comment>
    <comment ref="B7" authorId="0">
      <text>
        <r>
          <rPr>
            <b/>
            <sz val="9"/>
            <color indexed="81"/>
            <rFont val="Tahoma"/>
            <family val="2"/>
          </rPr>
          <t>Diego:</t>
        </r>
        <r>
          <rPr>
            <sz val="9"/>
            <color indexed="81"/>
            <rFont val="Tahoma"/>
            <family val="2"/>
          </rPr>
          <t xml:space="preserve">
AA oppure AT</t>
        </r>
      </text>
    </comment>
    <comment ref="E7" authorId="0">
      <text>
        <r>
          <rPr>
            <b/>
            <sz val="9"/>
            <color indexed="81"/>
            <rFont val="Tahoma"/>
            <family val="2"/>
          </rPr>
          <t>Diego:</t>
        </r>
        <r>
          <rPr>
            <sz val="9"/>
            <color indexed="81"/>
            <rFont val="Tahoma"/>
            <family val="2"/>
          </rPr>
          <t xml:space="preserve">
inserire il numero di ore per la corrispondente attività da retribuire</t>
        </r>
      </text>
    </comment>
    <comment ref="F7" authorId="0">
      <text>
        <r>
          <rPr>
            <b/>
            <sz val="9"/>
            <color indexed="81"/>
            <rFont val="Tahoma"/>
            <family val="2"/>
          </rPr>
          <t>Diego:</t>
        </r>
        <r>
          <rPr>
            <sz val="9"/>
            <color indexed="81"/>
            <rFont val="Tahoma"/>
            <family val="2"/>
          </rPr>
          <t xml:space="preserve">
inserire il numero di ore per la corrispondente attività da retribuire</t>
        </r>
      </text>
    </comment>
    <comment ref="G7" authorId="0">
      <text>
        <r>
          <rPr>
            <b/>
            <sz val="9"/>
            <color indexed="81"/>
            <rFont val="Tahoma"/>
            <family val="2"/>
          </rPr>
          <t>Diego:</t>
        </r>
        <r>
          <rPr>
            <sz val="9"/>
            <color indexed="81"/>
            <rFont val="Tahoma"/>
            <family val="2"/>
          </rPr>
          <t xml:space="preserve">
inserire il numero di ore per la corrispondente attività da retribuire</t>
        </r>
      </text>
    </comment>
    <comment ref="H7" authorId="0">
      <text>
        <r>
          <rPr>
            <b/>
            <sz val="9"/>
            <color indexed="81"/>
            <rFont val="Tahoma"/>
            <family val="2"/>
          </rPr>
          <t>Diego:</t>
        </r>
        <r>
          <rPr>
            <sz val="9"/>
            <color indexed="81"/>
            <rFont val="Tahoma"/>
            <family val="2"/>
          </rPr>
          <t xml:space="preserve">
inserire il numero di ore per la corrispondente attività da retribuire</t>
        </r>
      </text>
    </comment>
    <comment ref="I7" authorId="0">
      <text>
        <r>
          <rPr>
            <b/>
            <sz val="9"/>
            <color indexed="81"/>
            <rFont val="Tahoma"/>
            <family val="2"/>
          </rPr>
          <t>Diego:</t>
        </r>
        <r>
          <rPr>
            <sz val="9"/>
            <color indexed="81"/>
            <rFont val="Tahoma"/>
            <family val="2"/>
          </rPr>
          <t xml:space="preserve">
inserire il numero di ore per la corrispondente attività da retribuire</t>
        </r>
      </text>
    </comment>
    <comment ref="J7" authorId="0">
      <text>
        <r>
          <rPr>
            <b/>
            <sz val="9"/>
            <color indexed="81"/>
            <rFont val="Tahoma"/>
            <family val="2"/>
          </rPr>
          <t>Diego:</t>
        </r>
        <r>
          <rPr>
            <sz val="9"/>
            <color indexed="81"/>
            <rFont val="Tahoma"/>
            <family val="2"/>
          </rPr>
          <t xml:space="preserve">
inserire il numero di ore per la corrispondente attività da retribuire</t>
        </r>
      </text>
    </comment>
    <comment ref="K7" authorId="0">
      <text>
        <r>
          <rPr>
            <b/>
            <sz val="9"/>
            <color indexed="81"/>
            <rFont val="Tahoma"/>
            <family val="2"/>
          </rPr>
          <t>Diego:</t>
        </r>
        <r>
          <rPr>
            <sz val="9"/>
            <color indexed="81"/>
            <rFont val="Tahoma"/>
            <family val="2"/>
          </rPr>
          <t xml:space="preserve">
inserire il numero di ore per la corrispondente attività da retribuire</t>
        </r>
      </text>
    </comment>
    <comment ref="B8" authorId="0">
      <text>
        <r>
          <rPr>
            <b/>
            <sz val="9"/>
            <color indexed="81"/>
            <rFont val="Tahoma"/>
            <family val="2"/>
          </rPr>
          <t>Diego:</t>
        </r>
        <r>
          <rPr>
            <sz val="9"/>
            <color indexed="81"/>
            <rFont val="Tahoma"/>
            <family val="2"/>
          </rPr>
          <t xml:space="preserve">
AA oppure AT</t>
        </r>
      </text>
    </comment>
    <comment ref="E8" authorId="0">
      <text>
        <r>
          <rPr>
            <b/>
            <sz val="9"/>
            <color indexed="81"/>
            <rFont val="Tahoma"/>
            <family val="2"/>
          </rPr>
          <t>Diego:</t>
        </r>
        <r>
          <rPr>
            <sz val="9"/>
            <color indexed="81"/>
            <rFont val="Tahoma"/>
            <family val="2"/>
          </rPr>
          <t xml:space="preserve">
inserire il numero di ore per la corrispondente attività da retribuire</t>
        </r>
      </text>
    </comment>
    <comment ref="F8" authorId="0">
      <text>
        <r>
          <rPr>
            <b/>
            <sz val="9"/>
            <color indexed="81"/>
            <rFont val="Tahoma"/>
            <family val="2"/>
          </rPr>
          <t>Diego:</t>
        </r>
        <r>
          <rPr>
            <sz val="9"/>
            <color indexed="81"/>
            <rFont val="Tahoma"/>
            <family val="2"/>
          </rPr>
          <t xml:space="preserve">
inserire il numero di ore per la corrispondente attività da retribuire</t>
        </r>
      </text>
    </comment>
    <comment ref="G8" authorId="0">
      <text>
        <r>
          <rPr>
            <b/>
            <sz val="9"/>
            <color indexed="81"/>
            <rFont val="Tahoma"/>
            <family val="2"/>
          </rPr>
          <t>Diego:</t>
        </r>
        <r>
          <rPr>
            <sz val="9"/>
            <color indexed="81"/>
            <rFont val="Tahoma"/>
            <family val="2"/>
          </rPr>
          <t xml:space="preserve">
inserire il numero di ore per la corrispondente attività da retribuire</t>
        </r>
      </text>
    </comment>
    <comment ref="H8" authorId="0">
      <text>
        <r>
          <rPr>
            <b/>
            <sz val="9"/>
            <color indexed="81"/>
            <rFont val="Tahoma"/>
            <family val="2"/>
          </rPr>
          <t>Diego:</t>
        </r>
        <r>
          <rPr>
            <sz val="9"/>
            <color indexed="81"/>
            <rFont val="Tahoma"/>
            <family val="2"/>
          </rPr>
          <t xml:space="preserve">
inserire il numero di ore per la corrispondente attività da retribuire</t>
        </r>
      </text>
    </comment>
    <comment ref="I8" authorId="0">
      <text>
        <r>
          <rPr>
            <b/>
            <sz val="9"/>
            <color indexed="81"/>
            <rFont val="Tahoma"/>
            <family val="2"/>
          </rPr>
          <t>Diego:</t>
        </r>
        <r>
          <rPr>
            <sz val="9"/>
            <color indexed="81"/>
            <rFont val="Tahoma"/>
            <family val="2"/>
          </rPr>
          <t xml:space="preserve">
inserire il numero di ore per la corrispondente attività da retribuire</t>
        </r>
      </text>
    </comment>
    <comment ref="J8" authorId="0">
      <text>
        <r>
          <rPr>
            <b/>
            <sz val="9"/>
            <color indexed="81"/>
            <rFont val="Tahoma"/>
            <family val="2"/>
          </rPr>
          <t>Diego:</t>
        </r>
        <r>
          <rPr>
            <sz val="9"/>
            <color indexed="81"/>
            <rFont val="Tahoma"/>
            <family val="2"/>
          </rPr>
          <t xml:space="preserve">
inserire il numero di ore per la corrispondente attività da retribuire</t>
        </r>
      </text>
    </comment>
    <comment ref="K8" authorId="0">
      <text>
        <r>
          <rPr>
            <b/>
            <sz val="9"/>
            <color indexed="81"/>
            <rFont val="Tahoma"/>
            <family val="2"/>
          </rPr>
          <t>Diego:</t>
        </r>
        <r>
          <rPr>
            <sz val="9"/>
            <color indexed="81"/>
            <rFont val="Tahoma"/>
            <family val="2"/>
          </rPr>
          <t xml:space="preserve">
inserire il numero di ore per la corrispondente attività da retribuire</t>
        </r>
      </text>
    </comment>
    <comment ref="B9" authorId="0">
      <text>
        <r>
          <rPr>
            <b/>
            <sz val="9"/>
            <color indexed="81"/>
            <rFont val="Tahoma"/>
            <family val="2"/>
          </rPr>
          <t>Diego:</t>
        </r>
        <r>
          <rPr>
            <sz val="9"/>
            <color indexed="81"/>
            <rFont val="Tahoma"/>
            <family val="2"/>
          </rPr>
          <t xml:space="preserve">
AA oppure AT</t>
        </r>
      </text>
    </comment>
    <comment ref="E9" authorId="0">
      <text>
        <r>
          <rPr>
            <b/>
            <sz val="9"/>
            <color indexed="81"/>
            <rFont val="Tahoma"/>
            <family val="2"/>
          </rPr>
          <t>Diego:</t>
        </r>
        <r>
          <rPr>
            <sz val="9"/>
            <color indexed="81"/>
            <rFont val="Tahoma"/>
            <family val="2"/>
          </rPr>
          <t xml:space="preserve">
inserire il numero di ore per la corrispondente attività da retribuire</t>
        </r>
      </text>
    </comment>
    <comment ref="F9" authorId="0">
      <text>
        <r>
          <rPr>
            <b/>
            <sz val="9"/>
            <color indexed="81"/>
            <rFont val="Tahoma"/>
            <family val="2"/>
          </rPr>
          <t>Diego:</t>
        </r>
        <r>
          <rPr>
            <sz val="9"/>
            <color indexed="81"/>
            <rFont val="Tahoma"/>
            <family val="2"/>
          </rPr>
          <t xml:space="preserve">
inserire il numero di ore per la corrispondente attività da retribuire</t>
        </r>
      </text>
    </comment>
    <comment ref="G9" authorId="0">
      <text>
        <r>
          <rPr>
            <b/>
            <sz val="9"/>
            <color indexed="81"/>
            <rFont val="Tahoma"/>
            <family val="2"/>
          </rPr>
          <t>Diego:</t>
        </r>
        <r>
          <rPr>
            <sz val="9"/>
            <color indexed="81"/>
            <rFont val="Tahoma"/>
            <family val="2"/>
          </rPr>
          <t xml:space="preserve">
inserire il numero di ore per la corrispondente attività da retribuire</t>
        </r>
      </text>
    </comment>
    <comment ref="H9" authorId="0">
      <text>
        <r>
          <rPr>
            <b/>
            <sz val="9"/>
            <color indexed="81"/>
            <rFont val="Tahoma"/>
            <family val="2"/>
          </rPr>
          <t>Diego:</t>
        </r>
        <r>
          <rPr>
            <sz val="9"/>
            <color indexed="81"/>
            <rFont val="Tahoma"/>
            <family val="2"/>
          </rPr>
          <t xml:space="preserve">
inserire il numero di ore per la corrispondente attività da retribuire</t>
        </r>
      </text>
    </comment>
    <comment ref="I9" authorId="0">
      <text>
        <r>
          <rPr>
            <b/>
            <sz val="9"/>
            <color indexed="81"/>
            <rFont val="Tahoma"/>
            <family val="2"/>
          </rPr>
          <t>Diego:</t>
        </r>
        <r>
          <rPr>
            <sz val="9"/>
            <color indexed="81"/>
            <rFont val="Tahoma"/>
            <family val="2"/>
          </rPr>
          <t xml:space="preserve">
inserire il numero di ore per la corrispondente attività da retribuire</t>
        </r>
      </text>
    </comment>
    <comment ref="J9" authorId="0">
      <text>
        <r>
          <rPr>
            <b/>
            <sz val="9"/>
            <color indexed="81"/>
            <rFont val="Tahoma"/>
            <family val="2"/>
          </rPr>
          <t>Diego:</t>
        </r>
        <r>
          <rPr>
            <sz val="9"/>
            <color indexed="81"/>
            <rFont val="Tahoma"/>
            <family val="2"/>
          </rPr>
          <t xml:space="preserve">
inserire il numero di ore per la corrispondente attività da retribuire</t>
        </r>
      </text>
    </comment>
    <comment ref="K9" authorId="0">
      <text>
        <r>
          <rPr>
            <b/>
            <sz val="9"/>
            <color indexed="81"/>
            <rFont val="Tahoma"/>
            <family val="2"/>
          </rPr>
          <t>Diego:</t>
        </r>
        <r>
          <rPr>
            <sz val="9"/>
            <color indexed="81"/>
            <rFont val="Tahoma"/>
            <family val="2"/>
          </rPr>
          <t xml:space="preserve">
inserire il numero di ore per la corrispondente attività da retribuire</t>
        </r>
      </text>
    </comment>
    <comment ref="B10" authorId="0">
      <text>
        <r>
          <rPr>
            <b/>
            <sz val="9"/>
            <color indexed="81"/>
            <rFont val="Tahoma"/>
            <family val="2"/>
          </rPr>
          <t>Diego:</t>
        </r>
        <r>
          <rPr>
            <sz val="9"/>
            <color indexed="81"/>
            <rFont val="Tahoma"/>
            <family val="2"/>
          </rPr>
          <t xml:space="preserve">
AA oppure AT</t>
        </r>
      </text>
    </comment>
    <comment ref="E10" authorId="0">
      <text>
        <r>
          <rPr>
            <b/>
            <sz val="9"/>
            <color indexed="81"/>
            <rFont val="Tahoma"/>
            <family val="2"/>
          </rPr>
          <t>Diego:</t>
        </r>
        <r>
          <rPr>
            <sz val="9"/>
            <color indexed="81"/>
            <rFont val="Tahoma"/>
            <family val="2"/>
          </rPr>
          <t xml:space="preserve">
inserire il numero di ore per la corrispondente attività da retribuire</t>
        </r>
      </text>
    </comment>
    <comment ref="F10" authorId="0">
      <text>
        <r>
          <rPr>
            <b/>
            <sz val="9"/>
            <color indexed="81"/>
            <rFont val="Tahoma"/>
            <family val="2"/>
          </rPr>
          <t>Diego:</t>
        </r>
        <r>
          <rPr>
            <sz val="9"/>
            <color indexed="81"/>
            <rFont val="Tahoma"/>
            <family val="2"/>
          </rPr>
          <t xml:space="preserve">
inserire il numero di ore per la corrispondente attività da retribuire</t>
        </r>
      </text>
    </comment>
    <comment ref="G10" authorId="0">
      <text>
        <r>
          <rPr>
            <b/>
            <sz val="9"/>
            <color indexed="81"/>
            <rFont val="Tahoma"/>
            <family val="2"/>
          </rPr>
          <t>Diego:</t>
        </r>
        <r>
          <rPr>
            <sz val="9"/>
            <color indexed="81"/>
            <rFont val="Tahoma"/>
            <family val="2"/>
          </rPr>
          <t xml:space="preserve">
inserire il numero di ore per la corrispondente attività da retribuire</t>
        </r>
      </text>
    </comment>
    <comment ref="H10" authorId="0">
      <text>
        <r>
          <rPr>
            <b/>
            <sz val="9"/>
            <color indexed="81"/>
            <rFont val="Tahoma"/>
            <family val="2"/>
          </rPr>
          <t>Diego:</t>
        </r>
        <r>
          <rPr>
            <sz val="9"/>
            <color indexed="81"/>
            <rFont val="Tahoma"/>
            <family val="2"/>
          </rPr>
          <t xml:space="preserve">
inserire il numero di ore per la corrispondente attività da retribuire</t>
        </r>
      </text>
    </comment>
    <comment ref="I10" authorId="0">
      <text>
        <r>
          <rPr>
            <b/>
            <sz val="9"/>
            <color indexed="81"/>
            <rFont val="Tahoma"/>
            <family val="2"/>
          </rPr>
          <t>Diego:</t>
        </r>
        <r>
          <rPr>
            <sz val="9"/>
            <color indexed="81"/>
            <rFont val="Tahoma"/>
            <family val="2"/>
          </rPr>
          <t xml:space="preserve">
inserire il numero di ore per la corrispondente attività da retribuire</t>
        </r>
      </text>
    </comment>
    <comment ref="J10" authorId="0">
      <text>
        <r>
          <rPr>
            <b/>
            <sz val="9"/>
            <color indexed="81"/>
            <rFont val="Tahoma"/>
            <family val="2"/>
          </rPr>
          <t>Diego:</t>
        </r>
        <r>
          <rPr>
            <sz val="9"/>
            <color indexed="81"/>
            <rFont val="Tahoma"/>
            <family val="2"/>
          </rPr>
          <t xml:space="preserve">
inserire il numero di ore per la corrispondente attività da retribuire</t>
        </r>
      </text>
    </comment>
    <comment ref="K10" authorId="0">
      <text>
        <r>
          <rPr>
            <b/>
            <sz val="9"/>
            <color indexed="81"/>
            <rFont val="Tahoma"/>
            <family val="2"/>
          </rPr>
          <t>Diego:</t>
        </r>
        <r>
          <rPr>
            <sz val="9"/>
            <color indexed="81"/>
            <rFont val="Tahoma"/>
            <family val="2"/>
          </rPr>
          <t xml:space="preserve">
inserire il numero di ore per la corrispondente attività da retribuire</t>
        </r>
      </text>
    </comment>
    <comment ref="B12" authorId="0">
      <text>
        <r>
          <rPr>
            <b/>
            <sz val="9"/>
            <color indexed="81"/>
            <rFont val="Tahoma"/>
            <family val="2"/>
          </rPr>
          <t>Diego:</t>
        </r>
        <r>
          <rPr>
            <sz val="9"/>
            <color indexed="81"/>
            <rFont val="Tahoma"/>
            <family val="2"/>
          </rPr>
          <t xml:space="preserve">
AA oppure AT</t>
        </r>
      </text>
    </comment>
    <comment ref="E12" authorId="0">
      <text>
        <r>
          <rPr>
            <b/>
            <sz val="9"/>
            <color indexed="81"/>
            <rFont val="Tahoma"/>
            <family val="2"/>
          </rPr>
          <t>Diego:</t>
        </r>
        <r>
          <rPr>
            <sz val="9"/>
            <color indexed="81"/>
            <rFont val="Tahoma"/>
            <family val="2"/>
          </rPr>
          <t xml:space="preserve">
inserire il numero di ore per la corrispondente attività da retribuire</t>
        </r>
      </text>
    </comment>
    <comment ref="F12" authorId="0">
      <text>
        <r>
          <rPr>
            <b/>
            <sz val="9"/>
            <color indexed="81"/>
            <rFont val="Tahoma"/>
            <family val="2"/>
          </rPr>
          <t>Diego:</t>
        </r>
        <r>
          <rPr>
            <sz val="9"/>
            <color indexed="81"/>
            <rFont val="Tahoma"/>
            <family val="2"/>
          </rPr>
          <t xml:space="preserve">
inserire il numero di ore per la corrispondente attività da retribuire</t>
        </r>
      </text>
    </comment>
    <comment ref="G12" authorId="0">
      <text>
        <r>
          <rPr>
            <b/>
            <sz val="9"/>
            <color indexed="81"/>
            <rFont val="Tahoma"/>
            <family val="2"/>
          </rPr>
          <t>Diego:</t>
        </r>
        <r>
          <rPr>
            <sz val="9"/>
            <color indexed="81"/>
            <rFont val="Tahoma"/>
            <family val="2"/>
          </rPr>
          <t xml:space="preserve">
inserire il numero di ore per la corrispondente attività da retribuire</t>
        </r>
      </text>
    </comment>
    <comment ref="H12" authorId="0">
      <text>
        <r>
          <rPr>
            <b/>
            <sz val="9"/>
            <color indexed="81"/>
            <rFont val="Tahoma"/>
            <family val="2"/>
          </rPr>
          <t>Diego:</t>
        </r>
        <r>
          <rPr>
            <sz val="9"/>
            <color indexed="81"/>
            <rFont val="Tahoma"/>
            <family val="2"/>
          </rPr>
          <t xml:space="preserve">
inserire il numero di ore per la corrispondente attività da retribuire</t>
        </r>
      </text>
    </comment>
    <comment ref="I12" authorId="0">
      <text>
        <r>
          <rPr>
            <b/>
            <sz val="9"/>
            <color indexed="81"/>
            <rFont val="Tahoma"/>
            <family val="2"/>
          </rPr>
          <t>Diego:</t>
        </r>
        <r>
          <rPr>
            <sz val="9"/>
            <color indexed="81"/>
            <rFont val="Tahoma"/>
            <family val="2"/>
          </rPr>
          <t xml:space="preserve">
inserire il numero di ore per la corrispondente attività da retribuire</t>
        </r>
      </text>
    </comment>
    <comment ref="J12" authorId="0">
      <text>
        <r>
          <rPr>
            <b/>
            <sz val="9"/>
            <color indexed="81"/>
            <rFont val="Tahoma"/>
            <family val="2"/>
          </rPr>
          <t>Diego:</t>
        </r>
        <r>
          <rPr>
            <sz val="9"/>
            <color indexed="81"/>
            <rFont val="Tahoma"/>
            <family val="2"/>
          </rPr>
          <t xml:space="preserve">
inserire il numero di ore per la corrispondente attività da retribuire</t>
        </r>
      </text>
    </comment>
    <comment ref="K12" authorId="0">
      <text>
        <r>
          <rPr>
            <b/>
            <sz val="9"/>
            <color indexed="81"/>
            <rFont val="Tahoma"/>
            <family val="2"/>
          </rPr>
          <t>Diego:</t>
        </r>
        <r>
          <rPr>
            <sz val="9"/>
            <color indexed="81"/>
            <rFont val="Tahoma"/>
            <family val="2"/>
          </rPr>
          <t xml:space="preserve">
inserire il numero di ore per la corrispondente attività da retribuire</t>
        </r>
      </text>
    </comment>
    <comment ref="B13" authorId="0">
      <text>
        <r>
          <rPr>
            <b/>
            <sz val="9"/>
            <color indexed="81"/>
            <rFont val="Tahoma"/>
            <family val="2"/>
          </rPr>
          <t>Diego:</t>
        </r>
        <r>
          <rPr>
            <sz val="9"/>
            <color indexed="81"/>
            <rFont val="Tahoma"/>
            <family val="2"/>
          </rPr>
          <t xml:space="preserve">
AA oppure AT</t>
        </r>
      </text>
    </comment>
    <comment ref="E13" authorId="0">
      <text>
        <r>
          <rPr>
            <b/>
            <sz val="9"/>
            <color indexed="81"/>
            <rFont val="Tahoma"/>
            <family val="2"/>
          </rPr>
          <t>Diego:</t>
        </r>
        <r>
          <rPr>
            <sz val="9"/>
            <color indexed="81"/>
            <rFont val="Tahoma"/>
            <family val="2"/>
          </rPr>
          <t xml:space="preserve">
inserire il numero di ore per la corrispondente attività da retribuire</t>
        </r>
      </text>
    </comment>
    <comment ref="F13" authorId="0">
      <text>
        <r>
          <rPr>
            <b/>
            <sz val="9"/>
            <color indexed="81"/>
            <rFont val="Tahoma"/>
            <family val="2"/>
          </rPr>
          <t>Diego:</t>
        </r>
        <r>
          <rPr>
            <sz val="9"/>
            <color indexed="81"/>
            <rFont val="Tahoma"/>
            <family val="2"/>
          </rPr>
          <t xml:space="preserve">
inserire il numero di ore per la corrispondente attività da retribuire</t>
        </r>
      </text>
    </comment>
    <comment ref="G13" authorId="0">
      <text>
        <r>
          <rPr>
            <b/>
            <sz val="9"/>
            <color indexed="81"/>
            <rFont val="Tahoma"/>
            <family val="2"/>
          </rPr>
          <t>Diego:</t>
        </r>
        <r>
          <rPr>
            <sz val="9"/>
            <color indexed="81"/>
            <rFont val="Tahoma"/>
            <family val="2"/>
          </rPr>
          <t xml:space="preserve">
inserire il numero di ore per la corrispondente attività da retribuire</t>
        </r>
      </text>
    </comment>
    <comment ref="H13" authorId="0">
      <text>
        <r>
          <rPr>
            <b/>
            <sz val="9"/>
            <color indexed="81"/>
            <rFont val="Tahoma"/>
            <family val="2"/>
          </rPr>
          <t>Diego:</t>
        </r>
        <r>
          <rPr>
            <sz val="9"/>
            <color indexed="81"/>
            <rFont val="Tahoma"/>
            <family val="2"/>
          </rPr>
          <t xml:space="preserve">
inserire il numero di ore per la corrispondente attività da retribuire</t>
        </r>
      </text>
    </comment>
    <comment ref="I13" authorId="0">
      <text>
        <r>
          <rPr>
            <b/>
            <sz val="9"/>
            <color indexed="81"/>
            <rFont val="Tahoma"/>
            <family val="2"/>
          </rPr>
          <t>Diego:</t>
        </r>
        <r>
          <rPr>
            <sz val="9"/>
            <color indexed="81"/>
            <rFont val="Tahoma"/>
            <family val="2"/>
          </rPr>
          <t xml:space="preserve">
inserire il numero di ore per la corrispondente attività da retribuire</t>
        </r>
      </text>
    </comment>
    <comment ref="J13" authorId="0">
      <text>
        <r>
          <rPr>
            <b/>
            <sz val="9"/>
            <color indexed="81"/>
            <rFont val="Tahoma"/>
            <family val="2"/>
          </rPr>
          <t>Diego:</t>
        </r>
        <r>
          <rPr>
            <sz val="9"/>
            <color indexed="81"/>
            <rFont val="Tahoma"/>
            <family val="2"/>
          </rPr>
          <t xml:space="preserve">
inserire il numero di ore per la corrispondente attività da retribuire</t>
        </r>
      </text>
    </comment>
    <comment ref="K13" authorId="0">
      <text>
        <r>
          <rPr>
            <b/>
            <sz val="9"/>
            <color indexed="81"/>
            <rFont val="Tahoma"/>
            <family val="2"/>
          </rPr>
          <t>Diego:</t>
        </r>
        <r>
          <rPr>
            <sz val="9"/>
            <color indexed="81"/>
            <rFont val="Tahoma"/>
            <family val="2"/>
          </rPr>
          <t xml:space="preserve">
inserire il numero di ore per la corrispondente attività da retribuire</t>
        </r>
      </text>
    </comment>
    <comment ref="B14" authorId="0">
      <text>
        <r>
          <rPr>
            <b/>
            <sz val="9"/>
            <color indexed="81"/>
            <rFont val="Tahoma"/>
            <family val="2"/>
          </rPr>
          <t>Diego:</t>
        </r>
        <r>
          <rPr>
            <sz val="9"/>
            <color indexed="81"/>
            <rFont val="Tahoma"/>
            <family val="2"/>
          </rPr>
          <t xml:space="preserve">
AA oppure AT</t>
        </r>
      </text>
    </comment>
    <comment ref="E14" authorId="0">
      <text>
        <r>
          <rPr>
            <b/>
            <sz val="9"/>
            <color indexed="81"/>
            <rFont val="Tahoma"/>
            <family val="2"/>
          </rPr>
          <t>Diego:</t>
        </r>
        <r>
          <rPr>
            <sz val="9"/>
            <color indexed="81"/>
            <rFont val="Tahoma"/>
            <family val="2"/>
          </rPr>
          <t xml:space="preserve">
inserire il numero di ore per la corrispondente attività da retribuire</t>
        </r>
      </text>
    </comment>
    <comment ref="F14" authorId="0">
      <text>
        <r>
          <rPr>
            <b/>
            <sz val="9"/>
            <color indexed="81"/>
            <rFont val="Tahoma"/>
            <family val="2"/>
          </rPr>
          <t>Diego:</t>
        </r>
        <r>
          <rPr>
            <sz val="9"/>
            <color indexed="81"/>
            <rFont val="Tahoma"/>
            <family val="2"/>
          </rPr>
          <t xml:space="preserve">
inserire il numero di ore per la corrispondente attività da retribuire</t>
        </r>
      </text>
    </comment>
    <comment ref="G14" authorId="0">
      <text>
        <r>
          <rPr>
            <b/>
            <sz val="9"/>
            <color indexed="81"/>
            <rFont val="Tahoma"/>
            <family val="2"/>
          </rPr>
          <t>Diego:</t>
        </r>
        <r>
          <rPr>
            <sz val="9"/>
            <color indexed="81"/>
            <rFont val="Tahoma"/>
            <family val="2"/>
          </rPr>
          <t xml:space="preserve">
inserire il numero di ore per la corrispondente attività da retribuire</t>
        </r>
      </text>
    </comment>
    <comment ref="H14" authorId="0">
      <text>
        <r>
          <rPr>
            <b/>
            <sz val="9"/>
            <color indexed="81"/>
            <rFont val="Tahoma"/>
            <family val="2"/>
          </rPr>
          <t>Diego:</t>
        </r>
        <r>
          <rPr>
            <sz val="9"/>
            <color indexed="81"/>
            <rFont val="Tahoma"/>
            <family val="2"/>
          </rPr>
          <t xml:space="preserve">
inserire il numero di ore per la corrispondente attività da retribuire</t>
        </r>
      </text>
    </comment>
    <comment ref="I14" authorId="0">
      <text>
        <r>
          <rPr>
            <b/>
            <sz val="9"/>
            <color indexed="81"/>
            <rFont val="Tahoma"/>
            <family val="2"/>
          </rPr>
          <t>Diego:</t>
        </r>
        <r>
          <rPr>
            <sz val="9"/>
            <color indexed="81"/>
            <rFont val="Tahoma"/>
            <family val="2"/>
          </rPr>
          <t xml:space="preserve">
inserire il numero di ore per la corrispondente attività da retribuire</t>
        </r>
      </text>
    </comment>
    <comment ref="J14" authorId="0">
      <text>
        <r>
          <rPr>
            <b/>
            <sz val="9"/>
            <color indexed="81"/>
            <rFont val="Tahoma"/>
            <family val="2"/>
          </rPr>
          <t>Diego:</t>
        </r>
        <r>
          <rPr>
            <sz val="9"/>
            <color indexed="81"/>
            <rFont val="Tahoma"/>
            <family val="2"/>
          </rPr>
          <t xml:space="preserve">
inserire il numero di ore per la corrispondente attività da retribuire</t>
        </r>
      </text>
    </comment>
    <comment ref="K14" authorId="0">
      <text>
        <r>
          <rPr>
            <b/>
            <sz val="9"/>
            <color indexed="81"/>
            <rFont val="Tahoma"/>
            <family val="2"/>
          </rPr>
          <t>Diego:</t>
        </r>
        <r>
          <rPr>
            <sz val="9"/>
            <color indexed="81"/>
            <rFont val="Tahoma"/>
            <family val="2"/>
          </rPr>
          <t xml:space="preserve">
inserire il numero di ore per la corrispondente attività da retribuire</t>
        </r>
      </text>
    </comment>
    <comment ref="B15" authorId="0">
      <text>
        <r>
          <rPr>
            <b/>
            <sz val="9"/>
            <color indexed="81"/>
            <rFont val="Tahoma"/>
            <family val="2"/>
          </rPr>
          <t>Diego:</t>
        </r>
        <r>
          <rPr>
            <sz val="9"/>
            <color indexed="81"/>
            <rFont val="Tahoma"/>
            <family val="2"/>
          </rPr>
          <t xml:space="preserve">
AA oppure AT</t>
        </r>
      </text>
    </comment>
    <comment ref="E15" authorId="0">
      <text>
        <r>
          <rPr>
            <b/>
            <sz val="9"/>
            <color indexed="81"/>
            <rFont val="Tahoma"/>
            <family val="2"/>
          </rPr>
          <t>Diego:</t>
        </r>
        <r>
          <rPr>
            <sz val="9"/>
            <color indexed="81"/>
            <rFont val="Tahoma"/>
            <family val="2"/>
          </rPr>
          <t xml:space="preserve">
inserire il numero di ore per la corrispondente attività da retribuire</t>
        </r>
      </text>
    </comment>
    <comment ref="F15" authorId="0">
      <text>
        <r>
          <rPr>
            <b/>
            <sz val="9"/>
            <color indexed="81"/>
            <rFont val="Tahoma"/>
            <family val="2"/>
          </rPr>
          <t>Diego:</t>
        </r>
        <r>
          <rPr>
            <sz val="9"/>
            <color indexed="81"/>
            <rFont val="Tahoma"/>
            <family val="2"/>
          </rPr>
          <t xml:space="preserve">
inserire il numero di ore per la corrispondente attività da retribuire</t>
        </r>
      </text>
    </comment>
    <comment ref="G15" authorId="0">
      <text>
        <r>
          <rPr>
            <b/>
            <sz val="9"/>
            <color indexed="81"/>
            <rFont val="Tahoma"/>
            <family val="2"/>
          </rPr>
          <t>Diego:</t>
        </r>
        <r>
          <rPr>
            <sz val="9"/>
            <color indexed="81"/>
            <rFont val="Tahoma"/>
            <family val="2"/>
          </rPr>
          <t xml:space="preserve">
inserire il numero di ore per la corrispondente attività da retribuire</t>
        </r>
      </text>
    </comment>
    <comment ref="H15" authorId="0">
      <text>
        <r>
          <rPr>
            <b/>
            <sz val="9"/>
            <color indexed="81"/>
            <rFont val="Tahoma"/>
            <family val="2"/>
          </rPr>
          <t>Diego:</t>
        </r>
        <r>
          <rPr>
            <sz val="9"/>
            <color indexed="81"/>
            <rFont val="Tahoma"/>
            <family val="2"/>
          </rPr>
          <t xml:space="preserve">
inserire il numero di ore per la corrispondente attività da retribuire</t>
        </r>
      </text>
    </comment>
    <comment ref="I15" authorId="0">
      <text>
        <r>
          <rPr>
            <b/>
            <sz val="9"/>
            <color indexed="81"/>
            <rFont val="Tahoma"/>
            <family val="2"/>
          </rPr>
          <t>Diego:</t>
        </r>
        <r>
          <rPr>
            <sz val="9"/>
            <color indexed="81"/>
            <rFont val="Tahoma"/>
            <family val="2"/>
          </rPr>
          <t xml:space="preserve">
inserire il numero di ore per la corrispondente attività da retribuire</t>
        </r>
      </text>
    </comment>
    <comment ref="J15" authorId="0">
      <text>
        <r>
          <rPr>
            <b/>
            <sz val="9"/>
            <color indexed="81"/>
            <rFont val="Tahoma"/>
            <family val="2"/>
          </rPr>
          <t>Diego:</t>
        </r>
        <r>
          <rPr>
            <sz val="9"/>
            <color indexed="81"/>
            <rFont val="Tahoma"/>
            <family val="2"/>
          </rPr>
          <t xml:space="preserve">
inserire il numero di ore per la corrispondente attività da retribuire</t>
        </r>
      </text>
    </comment>
    <comment ref="K15" authorId="0">
      <text>
        <r>
          <rPr>
            <b/>
            <sz val="9"/>
            <color indexed="81"/>
            <rFont val="Tahoma"/>
            <family val="2"/>
          </rPr>
          <t>Diego:</t>
        </r>
        <r>
          <rPr>
            <sz val="9"/>
            <color indexed="81"/>
            <rFont val="Tahoma"/>
            <family val="2"/>
          </rPr>
          <t xml:space="preserve">
inserire il numero di ore per la corrispondente attività da retribuire</t>
        </r>
      </text>
    </comment>
    <comment ref="B16" authorId="0">
      <text>
        <r>
          <rPr>
            <b/>
            <sz val="9"/>
            <color indexed="81"/>
            <rFont val="Tahoma"/>
            <family val="2"/>
          </rPr>
          <t>Diego:</t>
        </r>
        <r>
          <rPr>
            <sz val="9"/>
            <color indexed="81"/>
            <rFont val="Tahoma"/>
            <family val="2"/>
          </rPr>
          <t xml:space="preserve">
AA oppure AT</t>
        </r>
      </text>
    </comment>
    <comment ref="E16" authorId="0">
      <text>
        <r>
          <rPr>
            <b/>
            <sz val="9"/>
            <color indexed="81"/>
            <rFont val="Tahoma"/>
            <family val="2"/>
          </rPr>
          <t>Diego:</t>
        </r>
        <r>
          <rPr>
            <sz val="9"/>
            <color indexed="81"/>
            <rFont val="Tahoma"/>
            <family val="2"/>
          </rPr>
          <t xml:space="preserve">
inserire il numero di ore per la corrispondente attività da retribuire</t>
        </r>
      </text>
    </comment>
    <comment ref="F16" authorId="0">
      <text>
        <r>
          <rPr>
            <b/>
            <sz val="9"/>
            <color indexed="81"/>
            <rFont val="Tahoma"/>
            <family val="2"/>
          </rPr>
          <t>Diego:</t>
        </r>
        <r>
          <rPr>
            <sz val="9"/>
            <color indexed="81"/>
            <rFont val="Tahoma"/>
            <family val="2"/>
          </rPr>
          <t xml:space="preserve">
inserire il numero di ore per la corrispondente attività da retribuire</t>
        </r>
      </text>
    </comment>
    <comment ref="G16" authorId="0">
      <text>
        <r>
          <rPr>
            <b/>
            <sz val="9"/>
            <color indexed="81"/>
            <rFont val="Tahoma"/>
            <family val="2"/>
          </rPr>
          <t>Diego:</t>
        </r>
        <r>
          <rPr>
            <sz val="9"/>
            <color indexed="81"/>
            <rFont val="Tahoma"/>
            <family val="2"/>
          </rPr>
          <t xml:space="preserve">
inserire il numero di ore per la corrispondente attività da retribuire</t>
        </r>
      </text>
    </comment>
    <comment ref="H16" authorId="0">
      <text>
        <r>
          <rPr>
            <b/>
            <sz val="9"/>
            <color indexed="81"/>
            <rFont val="Tahoma"/>
            <family val="2"/>
          </rPr>
          <t>Diego:</t>
        </r>
        <r>
          <rPr>
            <sz val="9"/>
            <color indexed="81"/>
            <rFont val="Tahoma"/>
            <family val="2"/>
          </rPr>
          <t xml:space="preserve">
inserire il numero di ore per la corrispondente attività da retribuire</t>
        </r>
      </text>
    </comment>
    <comment ref="I16" authorId="0">
      <text>
        <r>
          <rPr>
            <b/>
            <sz val="9"/>
            <color indexed="81"/>
            <rFont val="Tahoma"/>
            <family val="2"/>
          </rPr>
          <t>Diego:</t>
        </r>
        <r>
          <rPr>
            <sz val="9"/>
            <color indexed="81"/>
            <rFont val="Tahoma"/>
            <family val="2"/>
          </rPr>
          <t xml:space="preserve">
inserire il numero di ore per la corrispondente attività da retribuire</t>
        </r>
      </text>
    </comment>
    <comment ref="J16" authorId="0">
      <text>
        <r>
          <rPr>
            <b/>
            <sz val="9"/>
            <color indexed="81"/>
            <rFont val="Tahoma"/>
            <family val="2"/>
          </rPr>
          <t>Diego:</t>
        </r>
        <r>
          <rPr>
            <sz val="9"/>
            <color indexed="81"/>
            <rFont val="Tahoma"/>
            <family val="2"/>
          </rPr>
          <t xml:space="preserve">
inserire il numero di ore per la corrispondente attività da retribuire</t>
        </r>
      </text>
    </comment>
    <comment ref="K16" authorId="0">
      <text>
        <r>
          <rPr>
            <b/>
            <sz val="9"/>
            <color indexed="81"/>
            <rFont val="Tahoma"/>
            <family val="2"/>
          </rPr>
          <t>Diego:</t>
        </r>
        <r>
          <rPr>
            <sz val="9"/>
            <color indexed="81"/>
            <rFont val="Tahoma"/>
            <family val="2"/>
          </rPr>
          <t xml:space="preserve">
inserire il numero di ore per la corrispondente attività da retribuire</t>
        </r>
      </text>
    </comment>
    <comment ref="B17" authorId="0">
      <text>
        <r>
          <rPr>
            <b/>
            <sz val="9"/>
            <color indexed="81"/>
            <rFont val="Tahoma"/>
            <family val="2"/>
          </rPr>
          <t>Diego:</t>
        </r>
        <r>
          <rPr>
            <sz val="9"/>
            <color indexed="81"/>
            <rFont val="Tahoma"/>
            <family val="2"/>
          </rPr>
          <t xml:space="preserve">
AA oppure AT</t>
        </r>
      </text>
    </comment>
    <comment ref="E17" authorId="0">
      <text>
        <r>
          <rPr>
            <b/>
            <sz val="9"/>
            <color indexed="81"/>
            <rFont val="Tahoma"/>
            <family val="2"/>
          </rPr>
          <t>Diego:</t>
        </r>
        <r>
          <rPr>
            <sz val="9"/>
            <color indexed="81"/>
            <rFont val="Tahoma"/>
            <family val="2"/>
          </rPr>
          <t xml:space="preserve">
inserire il numero di ore per la corrispondente attività da retribuire</t>
        </r>
      </text>
    </comment>
    <comment ref="F17" authorId="0">
      <text>
        <r>
          <rPr>
            <b/>
            <sz val="9"/>
            <color indexed="81"/>
            <rFont val="Tahoma"/>
            <family val="2"/>
          </rPr>
          <t>Diego:</t>
        </r>
        <r>
          <rPr>
            <sz val="9"/>
            <color indexed="81"/>
            <rFont val="Tahoma"/>
            <family val="2"/>
          </rPr>
          <t xml:space="preserve">
inserire il numero di ore per la corrispondente attività da retribuire</t>
        </r>
      </text>
    </comment>
    <comment ref="G17" authorId="0">
      <text>
        <r>
          <rPr>
            <b/>
            <sz val="9"/>
            <color indexed="81"/>
            <rFont val="Tahoma"/>
            <family val="2"/>
          </rPr>
          <t>Diego:</t>
        </r>
        <r>
          <rPr>
            <sz val="9"/>
            <color indexed="81"/>
            <rFont val="Tahoma"/>
            <family val="2"/>
          </rPr>
          <t xml:space="preserve">
inserire il numero di ore per la corrispondente attività da retribuire</t>
        </r>
      </text>
    </comment>
    <comment ref="H17" authorId="0">
      <text>
        <r>
          <rPr>
            <b/>
            <sz val="9"/>
            <color indexed="81"/>
            <rFont val="Tahoma"/>
            <family val="2"/>
          </rPr>
          <t>Diego:</t>
        </r>
        <r>
          <rPr>
            <sz val="9"/>
            <color indexed="81"/>
            <rFont val="Tahoma"/>
            <family val="2"/>
          </rPr>
          <t xml:space="preserve">
inserire il numero di ore per la corrispondente attività da retribuire</t>
        </r>
      </text>
    </comment>
    <comment ref="I17" authorId="0">
      <text>
        <r>
          <rPr>
            <b/>
            <sz val="9"/>
            <color indexed="81"/>
            <rFont val="Tahoma"/>
            <family val="2"/>
          </rPr>
          <t>Diego:</t>
        </r>
        <r>
          <rPr>
            <sz val="9"/>
            <color indexed="81"/>
            <rFont val="Tahoma"/>
            <family val="2"/>
          </rPr>
          <t xml:space="preserve">
inserire il numero di ore per la corrispondente attività da retribuire</t>
        </r>
      </text>
    </comment>
    <comment ref="J17" authorId="0">
      <text>
        <r>
          <rPr>
            <b/>
            <sz val="9"/>
            <color indexed="81"/>
            <rFont val="Tahoma"/>
            <family val="2"/>
          </rPr>
          <t>Diego:</t>
        </r>
        <r>
          <rPr>
            <sz val="9"/>
            <color indexed="81"/>
            <rFont val="Tahoma"/>
            <family val="2"/>
          </rPr>
          <t xml:space="preserve">
inserire il numero di ore per la corrispondente attività da retribuire</t>
        </r>
      </text>
    </comment>
    <comment ref="K17" authorId="0">
      <text>
        <r>
          <rPr>
            <b/>
            <sz val="9"/>
            <color indexed="81"/>
            <rFont val="Tahoma"/>
            <family val="2"/>
          </rPr>
          <t>Diego:</t>
        </r>
        <r>
          <rPr>
            <sz val="9"/>
            <color indexed="81"/>
            <rFont val="Tahoma"/>
            <family val="2"/>
          </rPr>
          <t xml:space="preserve">
inserire il numero di ore per la corrispondente attività da retribuire</t>
        </r>
      </text>
    </comment>
    <comment ref="B18" authorId="0">
      <text>
        <r>
          <rPr>
            <b/>
            <sz val="9"/>
            <color indexed="81"/>
            <rFont val="Tahoma"/>
            <family val="2"/>
          </rPr>
          <t>Diego:</t>
        </r>
        <r>
          <rPr>
            <sz val="9"/>
            <color indexed="81"/>
            <rFont val="Tahoma"/>
            <family val="2"/>
          </rPr>
          <t xml:space="preserve">
AA oppure AT</t>
        </r>
      </text>
    </comment>
    <comment ref="E18" authorId="0">
      <text>
        <r>
          <rPr>
            <b/>
            <sz val="9"/>
            <color indexed="81"/>
            <rFont val="Tahoma"/>
            <family val="2"/>
          </rPr>
          <t>Diego:</t>
        </r>
        <r>
          <rPr>
            <sz val="9"/>
            <color indexed="81"/>
            <rFont val="Tahoma"/>
            <family val="2"/>
          </rPr>
          <t xml:space="preserve">
inserire il numero di ore per la corrispondente attività da retribuire</t>
        </r>
      </text>
    </comment>
    <comment ref="F18" authorId="0">
      <text>
        <r>
          <rPr>
            <b/>
            <sz val="9"/>
            <color indexed="81"/>
            <rFont val="Tahoma"/>
            <family val="2"/>
          </rPr>
          <t>Diego:</t>
        </r>
        <r>
          <rPr>
            <sz val="9"/>
            <color indexed="81"/>
            <rFont val="Tahoma"/>
            <family val="2"/>
          </rPr>
          <t xml:space="preserve">
inserire il numero di ore per la corrispondente attività da retribuire</t>
        </r>
      </text>
    </comment>
    <comment ref="G18" authorId="0">
      <text>
        <r>
          <rPr>
            <b/>
            <sz val="9"/>
            <color indexed="81"/>
            <rFont val="Tahoma"/>
            <family val="2"/>
          </rPr>
          <t>Diego:</t>
        </r>
        <r>
          <rPr>
            <sz val="9"/>
            <color indexed="81"/>
            <rFont val="Tahoma"/>
            <family val="2"/>
          </rPr>
          <t xml:space="preserve">
inserire il numero di ore per la corrispondente attività da retribuire</t>
        </r>
      </text>
    </comment>
    <comment ref="H18" authorId="0">
      <text>
        <r>
          <rPr>
            <b/>
            <sz val="9"/>
            <color indexed="81"/>
            <rFont val="Tahoma"/>
            <family val="2"/>
          </rPr>
          <t>Diego:</t>
        </r>
        <r>
          <rPr>
            <sz val="9"/>
            <color indexed="81"/>
            <rFont val="Tahoma"/>
            <family val="2"/>
          </rPr>
          <t xml:space="preserve">
inserire il numero di ore per la corrispondente attività da retribuire</t>
        </r>
      </text>
    </comment>
    <comment ref="I18" authorId="0">
      <text>
        <r>
          <rPr>
            <b/>
            <sz val="9"/>
            <color indexed="81"/>
            <rFont val="Tahoma"/>
            <family val="2"/>
          </rPr>
          <t>Diego:</t>
        </r>
        <r>
          <rPr>
            <sz val="9"/>
            <color indexed="81"/>
            <rFont val="Tahoma"/>
            <family val="2"/>
          </rPr>
          <t xml:space="preserve">
inserire il numero di ore per la corrispondente attività da retribuire</t>
        </r>
      </text>
    </comment>
    <comment ref="J18" authorId="0">
      <text>
        <r>
          <rPr>
            <b/>
            <sz val="9"/>
            <color indexed="81"/>
            <rFont val="Tahoma"/>
            <family val="2"/>
          </rPr>
          <t>Diego:</t>
        </r>
        <r>
          <rPr>
            <sz val="9"/>
            <color indexed="81"/>
            <rFont val="Tahoma"/>
            <family val="2"/>
          </rPr>
          <t xml:space="preserve">
inserire il numero di ore per la corrispondente attività da retribuire</t>
        </r>
      </text>
    </comment>
    <comment ref="K18" authorId="0">
      <text>
        <r>
          <rPr>
            <b/>
            <sz val="9"/>
            <color indexed="81"/>
            <rFont val="Tahoma"/>
            <family val="2"/>
          </rPr>
          <t>Diego:</t>
        </r>
        <r>
          <rPr>
            <sz val="9"/>
            <color indexed="81"/>
            <rFont val="Tahoma"/>
            <family val="2"/>
          </rPr>
          <t xml:space="preserve">
inserire il numero di ore per la corrispondente attività da retribuire</t>
        </r>
      </text>
    </comment>
    <comment ref="B19" authorId="0">
      <text>
        <r>
          <rPr>
            <b/>
            <sz val="9"/>
            <color indexed="81"/>
            <rFont val="Tahoma"/>
            <family val="2"/>
          </rPr>
          <t>Diego:</t>
        </r>
        <r>
          <rPr>
            <sz val="9"/>
            <color indexed="81"/>
            <rFont val="Tahoma"/>
            <family val="2"/>
          </rPr>
          <t xml:space="preserve">
AA oppure AT</t>
        </r>
      </text>
    </comment>
    <comment ref="E19" authorId="0">
      <text>
        <r>
          <rPr>
            <b/>
            <sz val="9"/>
            <color indexed="81"/>
            <rFont val="Tahoma"/>
            <family val="2"/>
          </rPr>
          <t>Diego:</t>
        </r>
        <r>
          <rPr>
            <sz val="9"/>
            <color indexed="81"/>
            <rFont val="Tahoma"/>
            <family val="2"/>
          </rPr>
          <t xml:space="preserve">
inserire il numero di ore per la corrispondente attività da retribuire</t>
        </r>
      </text>
    </comment>
    <comment ref="F19" authorId="0">
      <text>
        <r>
          <rPr>
            <b/>
            <sz val="9"/>
            <color indexed="81"/>
            <rFont val="Tahoma"/>
            <family val="2"/>
          </rPr>
          <t>Diego:</t>
        </r>
        <r>
          <rPr>
            <sz val="9"/>
            <color indexed="81"/>
            <rFont val="Tahoma"/>
            <family val="2"/>
          </rPr>
          <t xml:space="preserve">
inserire il numero di ore per la corrispondente attività da retribuire</t>
        </r>
      </text>
    </comment>
    <comment ref="G19" authorId="0">
      <text>
        <r>
          <rPr>
            <b/>
            <sz val="9"/>
            <color indexed="81"/>
            <rFont val="Tahoma"/>
            <family val="2"/>
          </rPr>
          <t>Diego:</t>
        </r>
        <r>
          <rPr>
            <sz val="9"/>
            <color indexed="81"/>
            <rFont val="Tahoma"/>
            <family val="2"/>
          </rPr>
          <t xml:space="preserve">
inserire il numero di ore per la corrispondente attività da retribuire</t>
        </r>
      </text>
    </comment>
    <comment ref="H19" authorId="0">
      <text>
        <r>
          <rPr>
            <b/>
            <sz val="9"/>
            <color indexed="81"/>
            <rFont val="Tahoma"/>
            <family val="2"/>
          </rPr>
          <t>Diego:</t>
        </r>
        <r>
          <rPr>
            <sz val="9"/>
            <color indexed="81"/>
            <rFont val="Tahoma"/>
            <family val="2"/>
          </rPr>
          <t xml:space="preserve">
inserire il numero di ore per la corrispondente attività da retribuire</t>
        </r>
      </text>
    </comment>
    <comment ref="I19" authorId="0">
      <text>
        <r>
          <rPr>
            <b/>
            <sz val="9"/>
            <color indexed="81"/>
            <rFont val="Tahoma"/>
            <family val="2"/>
          </rPr>
          <t>Diego:</t>
        </r>
        <r>
          <rPr>
            <sz val="9"/>
            <color indexed="81"/>
            <rFont val="Tahoma"/>
            <family val="2"/>
          </rPr>
          <t xml:space="preserve">
inserire il numero di ore per la corrispondente attività da retribuire</t>
        </r>
      </text>
    </comment>
    <comment ref="J19" authorId="0">
      <text>
        <r>
          <rPr>
            <b/>
            <sz val="9"/>
            <color indexed="81"/>
            <rFont val="Tahoma"/>
            <family val="2"/>
          </rPr>
          <t>Diego:</t>
        </r>
        <r>
          <rPr>
            <sz val="9"/>
            <color indexed="81"/>
            <rFont val="Tahoma"/>
            <family val="2"/>
          </rPr>
          <t xml:space="preserve">
inserire il numero di ore per la corrispondente attività da retribuire</t>
        </r>
      </text>
    </comment>
    <comment ref="K19" authorId="0">
      <text>
        <r>
          <rPr>
            <b/>
            <sz val="9"/>
            <color indexed="81"/>
            <rFont val="Tahoma"/>
            <family val="2"/>
          </rPr>
          <t>Diego:</t>
        </r>
        <r>
          <rPr>
            <sz val="9"/>
            <color indexed="81"/>
            <rFont val="Tahoma"/>
            <family val="2"/>
          </rPr>
          <t xml:space="preserve">
inserire il numero di ore per la corrispondente attività da retribuire</t>
        </r>
      </text>
    </comment>
    <comment ref="E22" authorId="0">
      <text>
        <r>
          <rPr>
            <b/>
            <sz val="9"/>
            <color indexed="81"/>
            <rFont val="Tahoma"/>
            <family val="2"/>
          </rPr>
          <t>Diego:</t>
        </r>
        <r>
          <rPr>
            <sz val="9"/>
            <color indexed="81"/>
            <rFont val="Tahoma"/>
            <family val="2"/>
          </rPr>
          <t xml:space="preserve">
inserire il numero di ore per la corrispondente attività da retribuire</t>
        </r>
      </text>
    </comment>
    <comment ref="F22" authorId="0">
      <text>
        <r>
          <rPr>
            <b/>
            <sz val="9"/>
            <color indexed="81"/>
            <rFont val="Tahoma"/>
            <family val="2"/>
          </rPr>
          <t>Diego:</t>
        </r>
        <r>
          <rPr>
            <sz val="9"/>
            <color indexed="81"/>
            <rFont val="Tahoma"/>
            <family val="2"/>
          </rPr>
          <t xml:space="preserve">
inserire il numero di ore per la corrispondente attività da retribuire</t>
        </r>
      </text>
    </comment>
    <comment ref="G22" authorId="0">
      <text>
        <r>
          <rPr>
            <b/>
            <sz val="9"/>
            <color indexed="81"/>
            <rFont val="Tahoma"/>
            <family val="2"/>
          </rPr>
          <t>Diego:</t>
        </r>
        <r>
          <rPr>
            <sz val="9"/>
            <color indexed="81"/>
            <rFont val="Tahoma"/>
            <family val="2"/>
          </rPr>
          <t xml:space="preserve">
inserire il numero di ore per la corrispondente attività da retribuire</t>
        </r>
      </text>
    </comment>
    <comment ref="L22" authorId="0">
      <text>
        <r>
          <rPr>
            <b/>
            <sz val="9"/>
            <color indexed="81"/>
            <rFont val="Tahoma"/>
            <family val="2"/>
          </rPr>
          <t>Diego:</t>
        </r>
        <r>
          <rPr>
            <sz val="9"/>
            <color indexed="81"/>
            <rFont val="Tahoma"/>
            <family val="2"/>
          </rPr>
          <t xml:space="preserve">
inserire il numero di ore per la corrispondente attività da retribuire</t>
        </r>
      </text>
    </comment>
    <comment ref="M22" authorId="0">
      <text>
        <r>
          <rPr>
            <b/>
            <sz val="9"/>
            <color indexed="81"/>
            <rFont val="Tahoma"/>
            <family val="2"/>
          </rPr>
          <t>Diego:</t>
        </r>
        <r>
          <rPr>
            <sz val="9"/>
            <color indexed="81"/>
            <rFont val="Tahoma"/>
            <family val="2"/>
          </rPr>
          <t xml:space="preserve">
inserire il numero di ore per la corrispondente attività da retribuire</t>
        </r>
      </text>
    </comment>
    <comment ref="N22" authorId="0">
      <text>
        <r>
          <rPr>
            <b/>
            <sz val="9"/>
            <color indexed="81"/>
            <rFont val="Tahoma"/>
            <family val="2"/>
          </rPr>
          <t>Diego:</t>
        </r>
        <r>
          <rPr>
            <sz val="9"/>
            <color indexed="81"/>
            <rFont val="Tahoma"/>
            <family val="2"/>
          </rPr>
          <t xml:space="preserve">
inserire il numero di ore per la corrispondente attività da retribuire</t>
        </r>
      </text>
    </comment>
    <comment ref="O22" authorId="0">
      <text>
        <r>
          <rPr>
            <b/>
            <sz val="9"/>
            <color indexed="81"/>
            <rFont val="Tahoma"/>
            <family val="2"/>
          </rPr>
          <t>Diego:</t>
        </r>
        <r>
          <rPr>
            <sz val="9"/>
            <color indexed="81"/>
            <rFont val="Tahoma"/>
            <family val="2"/>
          </rPr>
          <t xml:space="preserve">
inserire il numero di ore per la corrispondente attività da retribuire</t>
        </r>
      </text>
    </comment>
    <comment ref="P22" authorId="0">
      <text>
        <r>
          <rPr>
            <b/>
            <sz val="9"/>
            <color indexed="81"/>
            <rFont val="Tahoma"/>
            <family val="2"/>
          </rPr>
          <t>Diego:</t>
        </r>
        <r>
          <rPr>
            <sz val="9"/>
            <color indexed="81"/>
            <rFont val="Tahoma"/>
            <family val="2"/>
          </rPr>
          <t xml:space="preserve">
inserire il numero di ore per la corrispondente attività da retribuire</t>
        </r>
      </text>
    </comment>
    <comment ref="Q22" authorId="0">
      <text>
        <r>
          <rPr>
            <b/>
            <sz val="9"/>
            <color indexed="81"/>
            <rFont val="Tahoma"/>
            <family val="2"/>
          </rPr>
          <t>Diego:</t>
        </r>
        <r>
          <rPr>
            <sz val="9"/>
            <color indexed="81"/>
            <rFont val="Tahoma"/>
            <family val="2"/>
          </rPr>
          <t xml:space="preserve">
inserire il numero di ore per la corrispondente attività da retribuire</t>
        </r>
      </text>
    </comment>
    <comment ref="R22" authorId="0">
      <text>
        <r>
          <rPr>
            <b/>
            <sz val="9"/>
            <color indexed="81"/>
            <rFont val="Tahoma"/>
            <family val="2"/>
          </rPr>
          <t>Diego:</t>
        </r>
        <r>
          <rPr>
            <sz val="9"/>
            <color indexed="81"/>
            <rFont val="Tahoma"/>
            <family val="2"/>
          </rPr>
          <t xml:space="preserve">
inserire il numero di ore per la corrispondente attività da retribuire</t>
        </r>
      </text>
    </comment>
    <comment ref="S22" authorId="0">
      <text>
        <r>
          <rPr>
            <b/>
            <sz val="9"/>
            <color indexed="81"/>
            <rFont val="Tahoma"/>
            <family val="2"/>
          </rPr>
          <t>Diego:</t>
        </r>
        <r>
          <rPr>
            <sz val="9"/>
            <color indexed="81"/>
            <rFont val="Tahoma"/>
            <family val="2"/>
          </rPr>
          <t xml:space="preserve">
inserire il numero di ore per la corrispondente attività da retribuire</t>
        </r>
      </text>
    </comment>
    <comment ref="T22" authorId="0">
      <text>
        <r>
          <rPr>
            <b/>
            <sz val="9"/>
            <color indexed="81"/>
            <rFont val="Tahoma"/>
            <family val="2"/>
          </rPr>
          <t>Diego:</t>
        </r>
        <r>
          <rPr>
            <sz val="9"/>
            <color indexed="81"/>
            <rFont val="Tahoma"/>
            <family val="2"/>
          </rPr>
          <t xml:space="preserve">
inserire il numero di ore per la corrispondente attività da retribuire</t>
        </r>
      </text>
    </comment>
    <comment ref="U22" authorId="0">
      <text>
        <r>
          <rPr>
            <b/>
            <sz val="9"/>
            <color indexed="81"/>
            <rFont val="Tahoma"/>
            <family val="2"/>
          </rPr>
          <t>Diego:</t>
        </r>
        <r>
          <rPr>
            <sz val="9"/>
            <color indexed="81"/>
            <rFont val="Tahoma"/>
            <family val="2"/>
          </rPr>
          <t xml:space="preserve">
inserire il numero di ore per la corrispondente attività da retribuire</t>
        </r>
      </text>
    </comment>
    <comment ref="E23" authorId="0">
      <text>
        <r>
          <rPr>
            <b/>
            <sz val="9"/>
            <color indexed="81"/>
            <rFont val="Tahoma"/>
            <family val="2"/>
          </rPr>
          <t>Diego:</t>
        </r>
        <r>
          <rPr>
            <sz val="9"/>
            <color indexed="81"/>
            <rFont val="Tahoma"/>
            <family val="2"/>
          </rPr>
          <t xml:space="preserve">
inserire il numero di ore per la corrispondente attività da retribuire</t>
        </r>
      </text>
    </comment>
    <comment ref="F23" authorId="0">
      <text>
        <r>
          <rPr>
            <b/>
            <sz val="9"/>
            <color indexed="81"/>
            <rFont val="Tahoma"/>
            <family val="2"/>
          </rPr>
          <t>Diego:</t>
        </r>
        <r>
          <rPr>
            <sz val="9"/>
            <color indexed="81"/>
            <rFont val="Tahoma"/>
            <family val="2"/>
          </rPr>
          <t xml:space="preserve">
inserire il numero di ore per la corrispondente attività da retribuire</t>
        </r>
      </text>
    </comment>
    <comment ref="G23" authorId="0">
      <text>
        <r>
          <rPr>
            <b/>
            <sz val="9"/>
            <color indexed="81"/>
            <rFont val="Tahoma"/>
            <family val="2"/>
          </rPr>
          <t>Diego:</t>
        </r>
        <r>
          <rPr>
            <sz val="9"/>
            <color indexed="81"/>
            <rFont val="Tahoma"/>
            <family val="2"/>
          </rPr>
          <t xml:space="preserve">
inserire il numero di ore per la corrispondente attività da retribuire</t>
        </r>
      </text>
    </comment>
    <comment ref="L23" authorId="0">
      <text>
        <r>
          <rPr>
            <b/>
            <sz val="9"/>
            <color indexed="81"/>
            <rFont val="Tahoma"/>
            <family val="2"/>
          </rPr>
          <t>Diego:</t>
        </r>
        <r>
          <rPr>
            <sz val="9"/>
            <color indexed="81"/>
            <rFont val="Tahoma"/>
            <family val="2"/>
          </rPr>
          <t xml:space="preserve">
inserire il numero di ore per la corrispondente attività da retribuire</t>
        </r>
      </text>
    </comment>
    <comment ref="M23" authorId="0">
      <text>
        <r>
          <rPr>
            <b/>
            <sz val="9"/>
            <color indexed="81"/>
            <rFont val="Tahoma"/>
            <family val="2"/>
          </rPr>
          <t>Diego:</t>
        </r>
        <r>
          <rPr>
            <sz val="9"/>
            <color indexed="81"/>
            <rFont val="Tahoma"/>
            <family val="2"/>
          </rPr>
          <t xml:space="preserve">
inserire il numero di ore per la corrispondente attività da retribuire</t>
        </r>
      </text>
    </comment>
    <comment ref="N23" authorId="0">
      <text>
        <r>
          <rPr>
            <b/>
            <sz val="9"/>
            <color indexed="81"/>
            <rFont val="Tahoma"/>
            <family val="2"/>
          </rPr>
          <t>Diego:</t>
        </r>
        <r>
          <rPr>
            <sz val="9"/>
            <color indexed="81"/>
            <rFont val="Tahoma"/>
            <family val="2"/>
          </rPr>
          <t xml:space="preserve">
inserire il numero di ore per la corrispondente attività da retribuire</t>
        </r>
      </text>
    </comment>
    <comment ref="O23" authorId="0">
      <text>
        <r>
          <rPr>
            <b/>
            <sz val="9"/>
            <color indexed="81"/>
            <rFont val="Tahoma"/>
            <family val="2"/>
          </rPr>
          <t>Diego:</t>
        </r>
        <r>
          <rPr>
            <sz val="9"/>
            <color indexed="81"/>
            <rFont val="Tahoma"/>
            <family val="2"/>
          </rPr>
          <t xml:space="preserve">
inserire il numero di ore per la corrispondente attività da retribuire</t>
        </r>
      </text>
    </comment>
    <comment ref="P23" authorId="0">
      <text>
        <r>
          <rPr>
            <b/>
            <sz val="9"/>
            <color indexed="81"/>
            <rFont val="Tahoma"/>
            <family val="2"/>
          </rPr>
          <t>Diego:</t>
        </r>
        <r>
          <rPr>
            <sz val="9"/>
            <color indexed="81"/>
            <rFont val="Tahoma"/>
            <family val="2"/>
          </rPr>
          <t xml:space="preserve">
inserire il numero di ore per la corrispondente attività da retribuire</t>
        </r>
      </text>
    </comment>
    <comment ref="Q23" authorId="0">
      <text>
        <r>
          <rPr>
            <b/>
            <sz val="9"/>
            <color indexed="81"/>
            <rFont val="Tahoma"/>
            <family val="2"/>
          </rPr>
          <t>Diego:</t>
        </r>
        <r>
          <rPr>
            <sz val="9"/>
            <color indexed="81"/>
            <rFont val="Tahoma"/>
            <family val="2"/>
          </rPr>
          <t xml:space="preserve">
inserire il numero di ore per la corrispondente attività da retribuire</t>
        </r>
      </text>
    </comment>
    <comment ref="R23" authorId="0">
      <text>
        <r>
          <rPr>
            <b/>
            <sz val="9"/>
            <color indexed="81"/>
            <rFont val="Tahoma"/>
            <family val="2"/>
          </rPr>
          <t>Diego:</t>
        </r>
        <r>
          <rPr>
            <sz val="9"/>
            <color indexed="81"/>
            <rFont val="Tahoma"/>
            <family val="2"/>
          </rPr>
          <t xml:space="preserve">
inserire il numero di ore per la corrispondente attività da retribuire</t>
        </r>
      </text>
    </comment>
    <comment ref="S23" authorId="0">
      <text>
        <r>
          <rPr>
            <b/>
            <sz val="9"/>
            <color indexed="81"/>
            <rFont val="Tahoma"/>
            <family val="2"/>
          </rPr>
          <t>Diego:</t>
        </r>
        <r>
          <rPr>
            <sz val="9"/>
            <color indexed="81"/>
            <rFont val="Tahoma"/>
            <family val="2"/>
          </rPr>
          <t xml:space="preserve">
inserire il numero di ore per la corrispondente attività da retribuire</t>
        </r>
      </text>
    </comment>
    <comment ref="T23" authorId="0">
      <text>
        <r>
          <rPr>
            <b/>
            <sz val="9"/>
            <color indexed="81"/>
            <rFont val="Tahoma"/>
            <family val="2"/>
          </rPr>
          <t>Diego:</t>
        </r>
        <r>
          <rPr>
            <sz val="9"/>
            <color indexed="81"/>
            <rFont val="Tahoma"/>
            <family val="2"/>
          </rPr>
          <t xml:space="preserve">
inserire il numero di ore per la corrispondente attività da retribuire</t>
        </r>
      </text>
    </comment>
    <comment ref="U23" authorId="0">
      <text>
        <r>
          <rPr>
            <b/>
            <sz val="9"/>
            <color indexed="81"/>
            <rFont val="Tahoma"/>
            <family val="2"/>
          </rPr>
          <t>Diego:</t>
        </r>
        <r>
          <rPr>
            <sz val="9"/>
            <color indexed="81"/>
            <rFont val="Tahoma"/>
            <family val="2"/>
          </rPr>
          <t xml:space="preserve">
inserire il numero di ore per la corrispondente attività da retribuire</t>
        </r>
      </text>
    </comment>
    <comment ref="E24" authorId="0">
      <text>
        <r>
          <rPr>
            <b/>
            <sz val="9"/>
            <color indexed="81"/>
            <rFont val="Tahoma"/>
            <family val="2"/>
          </rPr>
          <t>Diego:</t>
        </r>
        <r>
          <rPr>
            <sz val="9"/>
            <color indexed="81"/>
            <rFont val="Tahoma"/>
            <family val="2"/>
          </rPr>
          <t xml:space="preserve">
inserire il numero di ore per la corrispondente attività da retribuire</t>
        </r>
      </text>
    </comment>
    <comment ref="F24" authorId="0">
      <text>
        <r>
          <rPr>
            <b/>
            <sz val="9"/>
            <color indexed="81"/>
            <rFont val="Tahoma"/>
            <family val="2"/>
          </rPr>
          <t>Diego:</t>
        </r>
        <r>
          <rPr>
            <sz val="9"/>
            <color indexed="81"/>
            <rFont val="Tahoma"/>
            <family val="2"/>
          </rPr>
          <t xml:space="preserve">
inserire il numero di ore per la corrispondente attività da retribuire</t>
        </r>
      </text>
    </comment>
    <comment ref="G24" authorId="0">
      <text>
        <r>
          <rPr>
            <b/>
            <sz val="9"/>
            <color indexed="81"/>
            <rFont val="Tahoma"/>
            <family val="2"/>
          </rPr>
          <t>Diego:</t>
        </r>
        <r>
          <rPr>
            <sz val="9"/>
            <color indexed="81"/>
            <rFont val="Tahoma"/>
            <family val="2"/>
          </rPr>
          <t xml:space="preserve">
inserire il numero di ore per la corrispondente attività da retribuire</t>
        </r>
      </text>
    </comment>
    <comment ref="L24" authorId="0">
      <text>
        <r>
          <rPr>
            <b/>
            <sz val="9"/>
            <color indexed="81"/>
            <rFont val="Tahoma"/>
            <family val="2"/>
          </rPr>
          <t>Diego:</t>
        </r>
        <r>
          <rPr>
            <sz val="9"/>
            <color indexed="81"/>
            <rFont val="Tahoma"/>
            <family val="2"/>
          </rPr>
          <t xml:space="preserve">
inserire il numero di ore per la corrispondente attività da retribuire</t>
        </r>
      </text>
    </comment>
    <comment ref="M24" authorId="0">
      <text>
        <r>
          <rPr>
            <b/>
            <sz val="9"/>
            <color indexed="81"/>
            <rFont val="Tahoma"/>
            <family val="2"/>
          </rPr>
          <t>Diego:</t>
        </r>
        <r>
          <rPr>
            <sz val="9"/>
            <color indexed="81"/>
            <rFont val="Tahoma"/>
            <family val="2"/>
          </rPr>
          <t xml:space="preserve">
inserire il numero di ore per la corrispondente attività da retribuire</t>
        </r>
      </text>
    </comment>
    <comment ref="N24" authorId="0">
      <text>
        <r>
          <rPr>
            <b/>
            <sz val="9"/>
            <color indexed="81"/>
            <rFont val="Tahoma"/>
            <family val="2"/>
          </rPr>
          <t>Diego:</t>
        </r>
        <r>
          <rPr>
            <sz val="9"/>
            <color indexed="81"/>
            <rFont val="Tahoma"/>
            <family val="2"/>
          </rPr>
          <t xml:space="preserve">
inserire il numero di ore per la corrispondente attività da retribuire</t>
        </r>
      </text>
    </comment>
    <comment ref="O24" authorId="0">
      <text>
        <r>
          <rPr>
            <b/>
            <sz val="9"/>
            <color indexed="81"/>
            <rFont val="Tahoma"/>
            <family val="2"/>
          </rPr>
          <t>Diego:</t>
        </r>
        <r>
          <rPr>
            <sz val="9"/>
            <color indexed="81"/>
            <rFont val="Tahoma"/>
            <family val="2"/>
          </rPr>
          <t xml:space="preserve">
inserire il numero di ore per la corrispondente attività da retribuire</t>
        </r>
      </text>
    </comment>
    <comment ref="P24" authorId="0">
      <text>
        <r>
          <rPr>
            <b/>
            <sz val="9"/>
            <color indexed="81"/>
            <rFont val="Tahoma"/>
            <family val="2"/>
          </rPr>
          <t>Diego:</t>
        </r>
        <r>
          <rPr>
            <sz val="9"/>
            <color indexed="81"/>
            <rFont val="Tahoma"/>
            <family val="2"/>
          </rPr>
          <t xml:space="preserve">
inserire il numero di ore per la corrispondente attività da retribuire</t>
        </r>
      </text>
    </comment>
    <comment ref="Q24" authorId="0">
      <text>
        <r>
          <rPr>
            <b/>
            <sz val="9"/>
            <color indexed="81"/>
            <rFont val="Tahoma"/>
            <family val="2"/>
          </rPr>
          <t>Diego:</t>
        </r>
        <r>
          <rPr>
            <sz val="9"/>
            <color indexed="81"/>
            <rFont val="Tahoma"/>
            <family val="2"/>
          </rPr>
          <t xml:space="preserve">
inserire il numero di ore per la corrispondente attività da retribuire</t>
        </r>
      </text>
    </comment>
    <comment ref="R24" authorId="0">
      <text>
        <r>
          <rPr>
            <b/>
            <sz val="9"/>
            <color indexed="81"/>
            <rFont val="Tahoma"/>
            <family val="2"/>
          </rPr>
          <t>Diego:</t>
        </r>
        <r>
          <rPr>
            <sz val="9"/>
            <color indexed="81"/>
            <rFont val="Tahoma"/>
            <family val="2"/>
          </rPr>
          <t xml:space="preserve">
inserire il numero di ore per la corrispondente attività da retribuire</t>
        </r>
      </text>
    </comment>
    <comment ref="S24" authorId="0">
      <text>
        <r>
          <rPr>
            <b/>
            <sz val="9"/>
            <color indexed="81"/>
            <rFont val="Tahoma"/>
            <family val="2"/>
          </rPr>
          <t>Diego:</t>
        </r>
        <r>
          <rPr>
            <sz val="9"/>
            <color indexed="81"/>
            <rFont val="Tahoma"/>
            <family val="2"/>
          </rPr>
          <t xml:space="preserve">
inserire il numero di ore per la corrispondente attività da retribuire</t>
        </r>
      </text>
    </comment>
    <comment ref="T24" authorId="0">
      <text>
        <r>
          <rPr>
            <b/>
            <sz val="9"/>
            <color indexed="81"/>
            <rFont val="Tahoma"/>
            <family val="2"/>
          </rPr>
          <t>Diego:</t>
        </r>
        <r>
          <rPr>
            <sz val="9"/>
            <color indexed="81"/>
            <rFont val="Tahoma"/>
            <family val="2"/>
          </rPr>
          <t xml:space="preserve">
inserire il numero di ore per la corrispondente attività da retribuire</t>
        </r>
      </text>
    </comment>
    <comment ref="U24" authorId="0">
      <text>
        <r>
          <rPr>
            <b/>
            <sz val="9"/>
            <color indexed="81"/>
            <rFont val="Tahoma"/>
            <family val="2"/>
          </rPr>
          <t>Diego:</t>
        </r>
        <r>
          <rPr>
            <sz val="9"/>
            <color indexed="81"/>
            <rFont val="Tahoma"/>
            <family val="2"/>
          </rPr>
          <t xml:space="preserve">
inserire il numero di ore per la corrispondente attività da retribuire</t>
        </r>
      </text>
    </comment>
    <comment ref="E25" authorId="0">
      <text>
        <r>
          <rPr>
            <b/>
            <sz val="9"/>
            <color indexed="81"/>
            <rFont val="Tahoma"/>
            <family val="2"/>
          </rPr>
          <t>Diego:</t>
        </r>
        <r>
          <rPr>
            <sz val="9"/>
            <color indexed="81"/>
            <rFont val="Tahoma"/>
            <family val="2"/>
          </rPr>
          <t xml:space="preserve">
inserire il numero di ore per la corrispondente attività da retribuire</t>
        </r>
      </text>
    </comment>
    <comment ref="F25" authorId="0">
      <text>
        <r>
          <rPr>
            <b/>
            <sz val="9"/>
            <color indexed="81"/>
            <rFont val="Tahoma"/>
            <family val="2"/>
          </rPr>
          <t>Diego:</t>
        </r>
        <r>
          <rPr>
            <sz val="9"/>
            <color indexed="81"/>
            <rFont val="Tahoma"/>
            <family val="2"/>
          </rPr>
          <t xml:space="preserve">
inserire il numero di ore per la corrispondente attività da retribuire</t>
        </r>
      </text>
    </comment>
    <comment ref="G25" authorId="0">
      <text>
        <r>
          <rPr>
            <b/>
            <sz val="9"/>
            <color indexed="81"/>
            <rFont val="Tahoma"/>
            <family val="2"/>
          </rPr>
          <t>Diego:</t>
        </r>
        <r>
          <rPr>
            <sz val="9"/>
            <color indexed="81"/>
            <rFont val="Tahoma"/>
            <family val="2"/>
          </rPr>
          <t xml:space="preserve">
inserire il numero di ore per la corrispondente attività da retribuire</t>
        </r>
      </text>
    </comment>
    <comment ref="L25" authorId="0">
      <text>
        <r>
          <rPr>
            <b/>
            <sz val="9"/>
            <color indexed="81"/>
            <rFont val="Tahoma"/>
            <family val="2"/>
          </rPr>
          <t>Diego:</t>
        </r>
        <r>
          <rPr>
            <sz val="9"/>
            <color indexed="81"/>
            <rFont val="Tahoma"/>
            <family val="2"/>
          </rPr>
          <t xml:space="preserve">
inserire il numero di ore per la corrispondente attività da retribuire</t>
        </r>
      </text>
    </comment>
    <comment ref="M25" authorId="0">
      <text>
        <r>
          <rPr>
            <b/>
            <sz val="9"/>
            <color indexed="81"/>
            <rFont val="Tahoma"/>
            <family val="2"/>
          </rPr>
          <t>Diego:</t>
        </r>
        <r>
          <rPr>
            <sz val="9"/>
            <color indexed="81"/>
            <rFont val="Tahoma"/>
            <family val="2"/>
          </rPr>
          <t xml:space="preserve">
inserire il numero di ore per la corrispondente attività da retribuire</t>
        </r>
      </text>
    </comment>
    <comment ref="N25" authorId="0">
      <text>
        <r>
          <rPr>
            <b/>
            <sz val="9"/>
            <color indexed="81"/>
            <rFont val="Tahoma"/>
            <family val="2"/>
          </rPr>
          <t>Diego:</t>
        </r>
        <r>
          <rPr>
            <sz val="9"/>
            <color indexed="81"/>
            <rFont val="Tahoma"/>
            <family val="2"/>
          </rPr>
          <t xml:space="preserve">
inserire il numero di ore per la corrispondente attività da retribuire</t>
        </r>
      </text>
    </comment>
    <comment ref="O25" authorId="0">
      <text>
        <r>
          <rPr>
            <b/>
            <sz val="9"/>
            <color indexed="81"/>
            <rFont val="Tahoma"/>
            <family val="2"/>
          </rPr>
          <t>Diego:</t>
        </r>
        <r>
          <rPr>
            <sz val="9"/>
            <color indexed="81"/>
            <rFont val="Tahoma"/>
            <family val="2"/>
          </rPr>
          <t xml:space="preserve">
inserire il numero di ore per la corrispondente attività da retribuire</t>
        </r>
      </text>
    </comment>
    <comment ref="P25" authorId="0">
      <text>
        <r>
          <rPr>
            <b/>
            <sz val="9"/>
            <color indexed="81"/>
            <rFont val="Tahoma"/>
            <family val="2"/>
          </rPr>
          <t>Diego:</t>
        </r>
        <r>
          <rPr>
            <sz val="9"/>
            <color indexed="81"/>
            <rFont val="Tahoma"/>
            <family val="2"/>
          </rPr>
          <t xml:space="preserve">
inserire il numero di ore per la corrispondente attività da retribuire</t>
        </r>
      </text>
    </comment>
    <comment ref="Q25" authorId="0">
      <text>
        <r>
          <rPr>
            <b/>
            <sz val="9"/>
            <color indexed="81"/>
            <rFont val="Tahoma"/>
            <family val="2"/>
          </rPr>
          <t>Diego:</t>
        </r>
        <r>
          <rPr>
            <sz val="9"/>
            <color indexed="81"/>
            <rFont val="Tahoma"/>
            <family val="2"/>
          </rPr>
          <t xml:space="preserve">
inserire il numero di ore per la corrispondente attività da retribuire</t>
        </r>
      </text>
    </comment>
    <comment ref="R25" authorId="0">
      <text>
        <r>
          <rPr>
            <b/>
            <sz val="9"/>
            <color indexed="81"/>
            <rFont val="Tahoma"/>
            <family val="2"/>
          </rPr>
          <t>Diego:</t>
        </r>
        <r>
          <rPr>
            <sz val="9"/>
            <color indexed="81"/>
            <rFont val="Tahoma"/>
            <family val="2"/>
          </rPr>
          <t xml:space="preserve">
inserire il numero di ore per la corrispondente attività da retribuire</t>
        </r>
      </text>
    </comment>
    <comment ref="S25" authorId="0">
      <text>
        <r>
          <rPr>
            <b/>
            <sz val="9"/>
            <color indexed="81"/>
            <rFont val="Tahoma"/>
            <family val="2"/>
          </rPr>
          <t>Diego:</t>
        </r>
        <r>
          <rPr>
            <sz val="9"/>
            <color indexed="81"/>
            <rFont val="Tahoma"/>
            <family val="2"/>
          </rPr>
          <t xml:space="preserve">
inserire il numero di ore per la corrispondente attività da retribuire</t>
        </r>
      </text>
    </comment>
    <comment ref="T25" authorId="0">
      <text>
        <r>
          <rPr>
            <b/>
            <sz val="9"/>
            <color indexed="81"/>
            <rFont val="Tahoma"/>
            <family val="2"/>
          </rPr>
          <t>Diego:</t>
        </r>
        <r>
          <rPr>
            <sz val="9"/>
            <color indexed="81"/>
            <rFont val="Tahoma"/>
            <family val="2"/>
          </rPr>
          <t xml:space="preserve">
inserire il numero di ore per la corrispondente attività da retribuire</t>
        </r>
      </text>
    </comment>
    <comment ref="U25" authorId="0">
      <text>
        <r>
          <rPr>
            <b/>
            <sz val="9"/>
            <color indexed="81"/>
            <rFont val="Tahoma"/>
            <family val="2"/>
          </rPr>
          <t>Diego:</t>
        </r>
        <r>
          <rPr>
            <sz val="9"/>
            <color indexed="81"/>
            <rFont val="Tahoma"/>
            <family val="2"/>
          </rPr>
          <t xml:space="preserve">
inserire il numero di ore per la corrispondente attività da retribuire</t>
        </r>
      </text>
    </comment>
    <comment ref="E26" authorId="0">
      <text>
        <r>
          <rPr>
            <b/>
            <sz val="9"/>
            <color indexed="81"/>
            <rFont val="Tahoma"/>
            <family val="2"/>
          </rPr>
          <t>Diego:</t>
        </r>
        <r>
          <rPr>
            <sz val="9"/>
            <color indexed="81"/>
            <rFont val="Tahoma"/>
            <family val="2"/>
          </rPr>
          <t xml:space="preserve">
inserire il numero di ore per la corrispondente attività da retribuire</t>
        </r>
      </text>
    </comment>
    <comment ref="F26" authorId="0">
      <text>
        <r>
          <rPr>
            <b/>
            <sz val="9"/>
            <color indexed="81"/>
            <rFont val="Tahoma"/>
            <family val="2"/>
          </rPr>
          <t>Diego:</t>
        </r>
        <r>
          <rPr>
            <sz val="9"/>
            <color indexed="81"/>
            <rFont val="Tahoma"/>
            <family val="2"/>
          </rPr>
          <t xml:space="preserve">
inserire il numero di ore per la corrispondente attività da retribuire</t>
        </r>
      </text>
    </comment>
    <comment ref="G26" authorId="0">
      <text>
        <r>
          <rPr>
            <b/>
            <sz val="9"/>
            <color indexed="81"/>
            <rFont val="Tahoma"/>
            <family val="2"/>
          </rPr>
          <t>Diego:</t>
        </r>
        <r>
          <rPr>
            <sz val="9"/>
            <color indexed="81"/>
            <rFont val="Tahoma"/>
            <family val="2"/>
          </rPr>
          <t xml:space="preserve">
inserire il numero di ore per la corrispondente attività da retribuire</t>
        </r>
      </text>
    </comment>
    <comment ref="L26" authorId="0">
      <text>
        <r>
          <rPr>
            <b/>
            <sz val="9"/>
            <color indexed="81"/>
            <rFont val="Tahoma"/>
            <family val="2"/>
          </rPr>
          <t>Diego:</t>
        </r>
        <r>
          <rPr>
            <sz val="9"/>
            <color indexed="81"/>
            <rFont val="Tahoma"/>
            <family val="2"/>
          </rPr>
          <t xml:space="preserve">
inserire il numero di ore per la corrispondente attività da retribuire</t>
        </r>
      </text>
    </comment>
    <comment ref="M26" authorId="0">
      <text>
        <r>
          <rPr>
            <b/>
            <sz val="9"/>
            <color indexed="81"/>
            <rFont val="Tahoma"/>
            <family val="2"/>
          </rPr>
          <t>Diego:</t>
        </r>
        <r>
          <rPr>
            <sz val="9"/>
            <color indexed="81"/>
            <rFont val="Tahoma"/>
            <family val="2"/>
          </rPr>
          <t xml:space="preserve">
inserire il numero di ore per la corrispondente attività da retribuire</t>
        </r>
      </text>
    </comment>
    <comment ref="N26" authorId="0">
      <text>
        <r>
          <rPr>
            <b/>
            <sz val="9"/>
            <color indexed="81"/>
            <rFont val="Tahoma"/>
            <family val="2"/>
          </rPr>
          <t>Diego:</t>
        </r>
        <r>
          <rPr>
            <sz val="9"/>
            <color indexed="81"/>
            <rFont val="Tahoma"/>
            <family val="2"/>
          </rPr>
          <t xml:space="preserve">
inserire il numero di ore per la corrispondente attività da retribuire</t>
        </r>
      </text>
    </comment>
    <comment ref="O26" authorId="0">
      <text>
        <r>
          <rPr>
            <b/>
            <sz val="9"/>
            <color indexed="81"/>
            <rFont val="Tahoma"/>
            <family val="2"/>
          </rPr>
          <t>Diego:</t>
        </r>
        <r>
          <rPr>
            <sz val="9"/>
            <color indexed="81"/>
            <rFont val="Tahoma"/>
            <family val="2"/>
          </rPr>
          <t xml:space="preserve">
inserire il numero di ore per la corrispondente attività da retribuire</t>
        </r>
      </text>
    </comment>
    <comment ref="P26" authorId="0">
      <text>
        <r>
          <rPr>
            <b/>
            <sz val="9"/>
            <color indexed="81"/>
            <rFont val="Tahoma"/>
            <family val="2"/>
          </rPr>
          <t>Diego:</t>
        </r>
        <r>
          <rPr>
            <sz val="9"/>
            <color indexed="81"/>
            <rFont val="Tahoma"/>
            <family val="2"/>
          </rPr>
          <t xml:space="preserve">
inserire il numero di ore per la corrispondente attività da retribuire</t>
        </r>
      </text>
    </comment>
    <comment ref="Q26" authorId="0">
      <text>
        <r>
          <rPr>
            <b/>
            <sz val="9"/>
            <color indexed="81"/>
            <rFont val="Tahoma"/>
            <family val="2"/>
          </rPr>
          <t>Diego:</t>
        </r>
        <r>
          <rPr>
            <sz val="9"/>
            <color indexed="81"/>
            <rFont val="Tahoma"/>
            <family val="2"/>
          </rPr>
          <t xml:space="preserve">
inserire il numero di ore per la corrispondente attività da retribuire</t>
        </r>
      </text>
    </comment>
    <comment ref="R26" authorId="0">
      <text>
        <r>
          <rPr>
            <b/>
            <sz val="9"/>
            <color indexed="81"/>
            <rFont val="Tahoma"/>
            <family val="2"/>
          </rPr>
          <t>Diego:</t>
        </r>
        <r>
          <rPr>
            <sz val="9"/>
            <color indexed="81"/>
            <rFont val="Tahoma"/>
            <family val="2"/>
          </rPr>
          <t xml:space="preserve">
inserire il numero di ore per la corrispondente attività da retribuire</t>
        </r>
      </text>
    </comment>
    <comment ref="S26" authorId="0">
      <text>
        <r>
          <rPr>
            <b/>
            <sz val="9"/>
            <color indexed="81"/>
            <rFont val="Tahoma"/>
            <family val="2"/>
          </rPr>
          <t>Diego:</t>
        </r>
        <r>
          <rPr>
            <sz val="9"/>
            <color indexed="81"/>
            <rFont val="Tahoma"/>
            <family val="2"/>
          </rPr>
          <t xml:space="preserve">
inserire il numero di ore per la corrispondente attività da retribuire</t>
        </r>
      </text>
    </comment>
    <comment ref="T26" authorId="0">
      <text>
        <r>
          <rPr>
            <b/>
            <sz val="9"/>
            <color indexed="81"/>
            <rFont val="Tahoma"/>
            <family val="2"/>
          </rPr>
          <t>Diego:</t>
        </r>
        <r>
          <rPr>
            <sz val="9"/>
            <color indexed="81"/>
            <rFont val="Tahoma"/>
            <family val="2"/>
          </rPr>
          <t xml:space="preserve">
inserire il numero di ore per la corrispondente attività da retribuire</t>
        </r>
      </text>
    </comment>
    <comment ref="U26" authorId="0">
      <text>
        <r>
          <rPr>
            <b/>
            <sz val="9"/>
            <color indexed="81"/>
            <rFont val="Tahoma"/>
            <family val="2"/>
          </rPr>
          <t>Diego:</t>
        </r>
        <r>
          <rPr>
            <sz val="9"/>
            <color indexed="81"/>
            <rFont val="Tahoma"/>
            <family val="2"/>
          </rPr>
          <t xml:space="preserve">
inserire il numero di ore per la corrispondente attività da retribuire</t>
        </r>
      </text>
    </comment>
    <comment ref="E27" authorId="0">
      <text>
        <r>
          <rPr>
            <b/>
            <sz val="9"/>
            <color indexed="81"/>
            <rFont val="Tahoma"/>
            <family val="2"/>
          </rPr>
          <t>Diego:</t>
        </r>
        <r>
          <rPr>
            <sz val="9"/>
            <color indexed="81"/>
            <rFont val="Tahoma"/>
            <family val="2"/>
          </rPr>
          <t xml:space="preserve">
inserire il numero di ore per la corrispondente attività da retribuire</t>
        </r>
      </text>
    </comment>
    <comment ref="F27" authorId="0">
      <text>
        <r>
          <rPr>
            <b/>
            <sz val="9"/>
            <color indexed="81"/>
            <rFont val="Tahoma"/>
            <family val="2"/>
          </rPr>
          <t>Diego:</t>
        </r>
        <r>
          <rPr>
            <sz val="9"/>
            <color indexed="81"/>
            <rFont val="Tahoma"/>
            <family val="2"/>
          </rPr>
          <t xml:space="preserve">
inserire il numero di ore per la corrispondente attività da retribuire</t>
        </r>
      </text>
    </comment>
    <comment ref="G27" authorId="0">
      <text>
        <r>
          <rPr>
            <b/>
            <sz val="9"/>
            <color indexed="81"/>
            <rFont val="Tahoma"/>
            <family val="2"/>
          </rPr>
          <t>Diego:</t>
        </r>
        <r>
          <rPr>
            <sz val="9"/>
            <color indexed="81"/>
            <rFont val="Tahoma"/>
            <family val="2"/>
          </rPr>
          <t xml:space="preserve">
inserire il numero di ore per la corrispondente attività da retribuire</t>
        </r>
      </text>
    </comment>
    <comment ref="L27" authorId="0">
      <text>
        <r>
          <rPr>
            <b/>
            <sz val="9"/>
            <color indexed="81"/>
            <rFont val="Tahoma"/>
            <family val="2"/>
          </rPr>
          <t>Diego:</t>
        </r>
        <r>
          <rPr>
            <sz val="9"/>
            <color indexed="81"/>
            <rFont val="Tahoma"/>
            <family val="2"/>
          </rPr>
          <t xml:space="preserve">
inserire il numero di ore per la corrispondente attività da retribuire</t>
        </r>
      </text>
    </comment>
    <comment ref="M27" authorId="0">
      <text>
        <r>
          <rPr>
            <b/>
            <sz val="9"/>
            <color indexed="81"/>
            <rFont val="Tahoma"/>
            <family val="2"/>
          </rPr>
          <t>Diego:</t>
        </r>
        <r>
          <rPr>
            <sz val="9"/>
            <color indexed="81"/>
            <rFont val="Tahoma"/>
            <family val="2"/>
          </rPr>
          <t xml:space="preserve">
inserire il numero di ore per la corrispondente attività da retribuire</t>
        </r>
      </text>
    </comment>
    <comment ref="N27" authorId="0">
      <text>
        <r>
          <rPr>
            <b/>
            <sz val="9"/>
            <color indexed="81"/>
            <rFont val="Tahoma"/>
            <family val="2"/>
          </rPr>
          <t>Diego:</t>
        </r>
        <r>
          <rPr>
            <sz val="9"/>
            <color indexed="81"/>
            <rFont val="Tahoma"/>
            <family val="2"/>
          </rPr>
          <t xml:space="preserve">
inserire il numero di ore per la corrispondente attività da retribuire</t>
        </r>
      </text>
    </comment>
    <comment ref="O27" authorId="0">
      <text>
        <r>
          <rPr>
            <b/>
            <sz val="9"/>
            <color indexed="81"/>
            <rFont val="Tahoma"/>
            <family val="2"/>
          </rPr>
          <t>Diego:</t>
        </r>
        <r>
          <rPr>
            <sz val="9"/>
            <color indexed="81"/>
            <rFont val="Tahoma"/>
            <family val="2"/>
          </rPr>
          <t xml:space="preserve">
inserire il numero di ore per la corrispondente attività da retribuire</t>
        </r>
      </text>
    </comment>
    <comment ref="P27" authorId="0">
      <text>
        <r>
          <rPr>
            <b/>
            <sz val="9"/>
            <color indexed="81"/>
            <rFont val="Tahoma"/>
            <family val="2"/>
          </rPr>
          <t>Diego:</t>
        </r>
        <r>
          <rPr>
            <sz val="9"/>
            <color indexed="81"/>
            <rFont val="Tahoma"/>
            <family val="2"/>
          </rPr>
          <t xml:space="preserve">
inserire il numero di ore per la corrispondente attività da retribuire</t>
        </r>
      </text>
    </comment>
    <comment ref="Q27" authorId="0">
      <text>
        <r>
          <rPr>
            <b/>
            <sz val="9"/>
            <color indexed="81"/>
            <rFont val="Tahoma"/>
            <family val="2"/>
          </rPr>
          <t>Diego:</t>
        </r>
        <r>
          <rPr>
            <sz val="9"/>
            <color indexed="81"/>
            <rFont val="Tahoma"/>
            <family val="2"/>
          </rPr>
          <t xml:space="preserve">
inserire il numero di ore per la corrispondente attività da retribuire</t>
        </r>
      </text>
    </comment>
    <comment ref="R27" authorId="0">
      <text>
        <r>
          <rPr>
            <b/>
            <sz val="9"/>
            <color indexed="81"/>
            <rFont val="Tahoma"/>
            <family val="2"/>
          </rPr>
          <t>Diego:</t>
        </r>
        <r>
          <rPr>
            <sz val="9"/>
            <color indexed="81"/>
            <rFont val="Tahoma"/>
            <family val="2"/>
          </rPr>
          <t xml:space="preserve">
inserire il numero di ore per la corrispondente attività da retribuire</t>
        </r>
      </text>
    </comment>
    <comment ref="S27" authorId="0">
      <text>
        <r>
          <rPr>
            <b/>
            <sz val="9"/>
            <color indexed="81"/>
            <rFont val="Tahoma"/>
            <family val="2"/>
          </rPr>
          <t>Diego:</t>
        </r>
        <r>
          <rPr>
            <sz val="9"/>
            <color indexed="81"/>
            <rFont val="Tahoma"/>
            <family val="2"/>
          </rPr>
          <t xml:space="preserve">
inserire il numero di ore per la corrispondente attività da retribuire</t>
        </r>
      </text>
    </comment>
    <comment ref="T27" authorId="0">
      <text>
        <r>
          <rPr>
            <b/>
            <sz val="9"/>
            <color indexed="81"/>
            <rFont val="Tahoma"/>
            <family val="2"/>
          </rPr>
          <t>Diego:</t>
        </r>
        <r>
          <rPr>
            <sz val="9"/>
            <color indexed="81"/>
            <rFont val="Tahoma"/>
            <family val="2"/>
          </rPr>
          <t xml:space="preserve">
inserire il numero di ore per la corrispondente attività da retribuire</t>
        </r>
      </text>
    </comment>
    <comment ref="U27" authorId="0">
      <text>
        <r>
          <rPr>
            <b/>
            <sz val="9"/>
            <color indexed="81"/>
            <rFont val="Tahoma"/>
            <family val="2"/>
          </rPr>
          <t>Diego:</t>
        </r>
        <r>
          <rPr>
            <sz val="9"/>
            <color indexed="81"/>
            <rFont val="Tahoma"/>
            <family val="2"/>
          </rPr>
          <t xml:space="preserve">
inserire il numero di ore per la corrispondente attività da retribuire</t>
        </r>
      </text>
    </comment>
    <comment ref="E28" authorId="0">
      <text>
        <r>
          <rPr>
            <b/>
            <sz val="9"/>
            <color indexed="81"/>
            <rFont val="Tahoma"/>
            <family val="2"/>
          </rPr>
          <t>Diego:</t>
        </r>
        <r>
          <rPr>
            <sz val="9"/>
            <color indexed="81"/>
            <rFont val="Tahoma"/>
            <family val="2"/>
          </rPr>
          <t xml:space="preserve">
inserire il numero di ore per la corrispondente attività da retribuire</t>
        </r>
      </text>
    </comment>
    <comment ref="F28" authorId="0">
      <text>
        <r>
          <rPr>
            <b/>
            <sz val="9"/>
            <color indexed="81"/>
            <rFont val="Tahoma"/>
            <family val="2"/>
          </rPr>
          <t>Diego:</t>
        </r>
        <r>
          <rPr>
            <sz val="9"/>
            <color indexed="81"/>
            <rFont val="Tahoma"/>
            <family val="2"/>
          </rPr>
          <t xml:space="preserve">
inserire il numero di ore per la corrispondente attività da retribuire</t>
        </r>
      </text>
    </comment>
    <comment ref="G28" authorId="0">
      <text>
        <r>
          <rPr>
            <b/>
            <sz val="9"/>
            <color indexed="81"/>
            <rFont val="Tahoma"/>
            <family val="2"/>
          </rPr>
          <t>Diego:</t>
        </r>
        <r>
          <rPr>
            <sz val="9"/>
            <color indexed="81"/>
            <rFont val="Tahoma"/>
            <family val="2"/>
          </rPr>
          <t xml:space="preserve">
inserire il numero di ore per la corrispondente attività da retribuire</t>
        </r>
      </text>
    </comment>
    <comment ref="L28" authorId="0">
      <text>
        <r>
          <rPr>
            <b/>
            <sz val="9"/>
            <color indexed="81"/>
            <rFont val="Tahoma"/>
            <family val="2"/>
          </rPr>
          <t>Diego:</t>
        </r>
        <r>
          <rPr>
            <sz val="9"/>
            <color indexed="81"/>
            <rFont val="Tahoma"/>
            <family val="2"/>
          </rPr>
          <t xml:space="preserve">
inserire il numero di ore per la corrispondente attività da retribuire</t>
        </r>
      </text>
    </comment>
    <comment ref="M28" authorId="0">
      <text>
        <r>
          <rPr>
            <b/>
            <sz val="9"/>
            <color indexed="81"/>
            <rFont val="Tahoma"/>
            <family val="2"/>
          </rPr>
          <t>Diego:</t>
        </r>
        <r>
          <rPr>
            <sz val="9"/>
            <color indexed="81"/>
            <rFont val="Tahoma"/>
            <family val="2"/>
          </rPr>
          <t xml:space="preserve">
inserire il numero di ore per la corrispondente attività da retribuire</t>
        </r>
      </text>
    </comment>
    <comment ref="N28" authorId="0">
      <text>
        <r>
          <rPr>
            <b/>
            <sz val="9"/>
            <color indexed="81"/>
            <rFont val="Tahoma"/>
            <family val="2"/>
          </rPr>
          <t>Diego:</t>
        </r>
        <r>
          <rPr>
            <sz val="9"/>
            <color indexed="81"/>
            <rFont val="Tahoma"/>
            <family val="2"/>
          </rPr>
          <t xml:space="preserve">
inserire il numero di ore per la corrispondente attività da retribuire</t>
        </r>
      </text>
    </comment>
    <comment ref="O28" authorId="0">
      <text>
        <r>
          <rPr>
            <b/>
            <sz val="9"/>
            <color indexed="81"/>
            <rFont val="Tahoma"/>
            <family val="2"/>
          </rPr>
          <t>Diego:</t>
        </r>
        <r>
          <rPr>
            <sz val="9"/>
            <color indexed="81"/>
            <rFont val="Tahoma"/>
            <family val="2"/>
          </rPr>
          <t xml:space="preserve">
inserire il numero di ore per la corrispondente attività da retribuire</t>
        </r>
      </text>
    </comment>
    <comment ref="P28" authorId="0">
      <text>
        <r>
          <rPr>
            <b/>
            <sz val="9"/>
            <color indexed="81"/>
            <rFont val="Tahoma"/>
            <family val="2"/>
          </rPr>
          <t>Diego:</t>
        </r>
        <r>
          <rPr>
            <sz val="9"/>
            <color indexed="81"/>
            <rFont val="Tahoma"/>
            <family val="2"/>
          </rPr>
          <t xml:space="preserve">
inserire il numero di ore per la corrispondente attività da retribuire</t>
        </r>
      </text>
    </comment>
    <comment ref="Q28" authorId="0">
      <text>
        <r>
          <rPr>
            <b/>
            <sz val="9"/>
            <color indexed="81"/>
            <rFont val="Tahoma"/>
            <family val="2"/>
          </rPr>
          <t>Diego:</t>
        </r>
        <r>
          <rPr>
            <sz val="9"/>
            <color indexed="81"/>
            <rFont val="Tahoma"/>
            <family val="2"/>
          </rPr>
          <t xml:space="preserve">
inserire il numero di ore per la corrispondente attività da retribuire</t>
        </r>
      </text>
    </comment>
    <comment ref="R28" authorId="0">
      <text>
        <r>
          <rPr>
            <b/>
            <sz val="9"/>
            <color indexed="81"/>
            <rFont val="Tahoma"/>
            <family val="2"/>
          </rPr>
          <t>Diego:</t>
        </r>
        <r>
          <rPr>
            <sz val="9"/>
            <color indexed="81"/>
            <rFont val="Tahoma"/>
            <family val="2"/>
          </rPr>
          <t xml:space="preserve">
inserire il numero di ore per la corrispondente attività da retribuire</t>
        </r>
      </text>
    </comment>
    <comment ref="S28" authorId="0">
      <text>
        <r>
          <rPr>
            <b/>
            <sz val="9"/>
            <color indexed="81"/>
            <rFont val="Tahoma"/>
            <family val="2"/>
          </rPr>
          <t>Diego:</t>
        </r>
        <r>
          <rPr>
            <sz val="9"/>
            <color indexed="81"/>
            <rFont val="Tahoma"/>
            <family val="2"/>
          </rPr>
          <t xml:space="preserve">
inserire il numero di ore per la corrispondente attività da retribuire</t>
        </r>
      </text>
    </comment>
    <comment ref="T28" authorId="0">
      <text>
        <r>
          <rPr>
            <b/>
            <sz val="9"/>
            <color indexed="81"/>
            <rFont val="Tahoma"/>
            <family val="2"/>
          </rPr>
          <t>Diego:</t>
        </r>
        <r>
          <rPr>
            <sz val="9"/>
            <color indexed="81"/>
            <rFont val="Tahoma"/>
            <family val="2"/>
          </rPr>
          <t xml:space="preserve">
inserire il numero di ore per la corrispondente attività da retribuire</t>
        </r>
      </text>
    </comment>
    <comment ref="U28" authorId="0">
      <text>
        <r>
          <rPr>
            <b/>
            <sz val="9"/>
            <color indexed="81"/>
            <rFont val="Tahoma"/>
            <family val="2"/>
          </rPr>
          <t>Diego:</t>
        </r>
        <r>
          <rPr>
            <sz val="9"/>
            <color indexed="81"/>
            <rFont val="Tahoma"/>
            <family val="2"/>
          </rPr>
          <t xml:space="preserve">
inserire il numero di ore per la corrispondente attività da retribuire</t>
        </r>
      </text>
    </comment>
    <comment ref="E29" authorId="0">
      <text>
        <r>
          <rPr>
            <b/>
            <sz val="9"/>
            <color indexed="81"/>
            <rFont val="Tahoma"/>
            <family val="2"/>
          </rPr>
          <t>Diego:</t>
        </r>
        <r>
          <rPr>
            <sz val="9"/>
            <color indexed="81"/>
            <rFont val="Tahoma"/>
            <family val="2"/>
          </rPr>
          <t xml:space="preserve">
inserire il numero di ore per la corrispondente attività da retribuire</t>
        </r>
      </text>
    </comment>
    <comment ref="F29" authorId="0">
      <text>
        <r>
          <rPr>
            <b/>
            <sz val="9"/>
            <color indexed="81"/>
            <rFont val="Tahoma"/>
            <family val="2"/>
          </rPr>
          <t>Diego:</t>
        </r>
        <r>
          <rPr>
            <sz val="9"/>
            <color indexed="81"/>
            <rFont val="Tahoma"/>
            <family val="2"/>
          </rPr>
          <t xml:space="preserve">
inserire il numero di ore per la corrispondente attività da retribuire</t>
        </r>
      </text>
    </comment>
    <comment ref="G29" authorId="0">
      <text>
        <r>
          <rPr>
            <b/>
            <sz val="9"/>
            <color indexed="81"/>
            <rFont val="Tahoma"/>
            <family val="2"/>
          </rPr>
          <t>Diego:</t>
        </r>
        <r>
          <rPr>
            <sz val="9"/>
            <color indexed="81"/>
            <rFont val="Tahoma"/>
            <family val="2"/>
          </rPr>
          <t xml:space="preserve">
inserire il numero di ore per la corrispondente attività da retribuire</t>
        </r>
      </text>
    </comment>
    <comment ref="L29" authorId="0">
      <text>
        <r>
          <rPr>
            <b/>
            <sz val="9"/>
            <color indexed="81"/>
            <rFont val="Tahoma"/>
            <family val="2"/>
          </rPr>
          <t>Diego:</t>
        </r>
        <r>
          <rPr>
            <sz val="9"/>
            <color indexed="81"/>
            <rFont val="Tahoma"/>
            <family val="2"/>
          </rPr>
          <t xml:space="preserve">
inserire il numero di ore per la corrispondente attività da retribuire</t>
        </r>
      </text>
    </comment>
    <comment ref="M29" authorId="0">
      <text>
        <r>
          <rPr>
            <b/>
            <sz val="9"/>
            <color indexed="81"/>
            <rFont val="Tahoma"/>
            <family val="2"/>
          </rPr>
          <t>Diego:</t>
        </r>
        <r>
          <rPr>
            <sz val="9"/>
            <color indexed="81"/>
            <rFont val="Tahoma"/>
            <family val="2"/>
          </rPr>
          <t xml:space="preserve">
inserire il numero di ore per la corrispondente attività da retribuire</t>
        </r>
      </text>
    </comment>
    <comment ref="N29" authorId="0">
      <text>
        <r>
          <rPr>
            <b/>
            <sz val="9"/>
            <color indexed="81"/>
            <rFont val="Tahoma"/>
            <family val="2"/>
          </rPr>
          <t>Diego:</t>
        </r>
        <r>
          <rPr>
            <sz val="9"/>
            <color indexed="81"/>
            <rFont val="Tahoma"/>
            <family val="2"/>
          </rPr>
          <t xml:space="preserve">
inserire il numero di ore per la corrispondente attività da retribuire</t>
        </r>
      </text>
    </comment>
    <comment ref="O29" authorId="0">
      <text>
        <r>
          <rPr>
            <b/>
            <sz val="9"/>
            <color indexed="81"/>
            <rFont val="Tahoma"/>
            <family val="2"/>
          </rPr>
          <t>Diego:</t>
        </r>
        <r>
          <rPr>
            <sz val="9"/>
            <color indexed="81"/>
            <rFont val="Tahoma"/>
            <family val="2"/>
          </rPr>
          <t xml:space="preserve">
inserire il numero di ore per la corrispondente attività da retribuire</t>
        </r>
      </text>
    </comment>
    <comment ref="P29" authorId="0">
      <text>
        <r>
          <rPr>
            <b/>
            <sz val="9"/>
            <color indexed="81"/>
            <rFont val="Tahoma"/>
            <family val="2"/>
          </rPr>
          <t>Diego:</t>
        </r>
        <r>
          <rPr>
            <sz val="9"/>
            <color indexed="81"/>
            <rFont val="Tahoma"/>
            <family val="2"/>
          </rPr>
          <t xml:space="preserve">
inserire il numero di ore per la corrispondente attività da retribuire</t>
        </r>
      </text>
    </comment>
    <comment ref="Q29" authorId="0">
      <text>
        <r>
          <rPr>
            <b/>
            <sz val="9"/>
            <color indexed="81"/>
            <rFont val="Tahoma"/>
            <family val="2"/>
          </rPr>
          <t>Diego:</t>
        </r>
        <r>
          <rPr>
            <sz val="9"/>
            <color indexed="81"/>
            <rFont val="Tahoma"/>
            <family val="2"/>
          </rPr>
          <t xml:space="preserve">
inserire il numero di ore per la corrispondente attività da retribuire</t>
        </r>
      </text>
    </comment>
    <comment ref="R29" authorId="0">
      <text>
        <r>
          <rPr>
            <b/>
            <sz val="9"/>
            <color indexed="81"/>
            <rFont val="Tahoma"/>
            <family val="2"/>
          </rPr>
          <t>Diego:</t>
        </r>
        <r>
          <rPr>
            <sz val="9"/>
            <color indexed="81"/>
            <rFont val="Tahoma"/>
            <family val="2"/>
          </rPr>
          <t xml:space="preserve">
inserire il numero di ore per la corrispondente attività da retribuire</t>
        </r>
      </text>
    </comment>
    <comment ref="S29" authorId="0">
      <text>
        <r>
          <rPr>
            <b/>
            <sz val="9"/>
            <color indexed="81"/>
            <rFont val="Tahoma"/>
            <family val="2"/>
          </rPr>
          <t>Diego:</t>
        </r>
        <r>
          <rPr>
            <sz val="9"/>
            <color indexed="81"/>
            <rFont val="Tahoma"/>
            <family val="2"/>
          </rPr>
          <t xml:space="preserve">
inserire il numero di ore per la corrispondente attività da retribuire</t>
        </r>
      </text>
    </comment>
    <comment ref="T29" authorId="0">
      <text>
        <r>
          <rPr>
            <b/>
            <sz val="9"/>
            <color indexed="81"/>
            <rFont val="Tahoma"/>
            <family val="2"/>
          </rPr>
          <t>Diego:</t>
        </r>
        <r>
          <rPr>
            <sz val="9"/>
            <color indexed="81"/>
            <rFont val="Tahoma"/>
            <family val="2"/>
          </rPr>
          <t xml:space="preserve">
inserire il numero di ore per la corrispondente attività da retribuire</t>
        </r>
      </text>
    </comment>
    <comment ref="U29" authorId="0">
      <text>
        <r>
          <rPr>
            <b/>
            <sz val="9"/>
            <color indexed="81"/>
            <rFont val="Tahoma"/>
            <family val="2"/>
          </rPr>
          <t>Diego:</t>
        </r>
        <r>
          <rPr>
            <sz val="9"/>
            <color indexed="81"/>
            <rFont val="Tahoma"/>
            <family val="2"/>
          </rPr>
          <t xml:space="preserve">
inserire il numero di ore per la corrispondente attività da retribuire</t>
        </r>
      </text>
    </comment>
    <comment ref="E30" authorId="0">
      <text>
        <r>
          <rPr>
            <b/>
            <sz val="9"/>
            <color indexed="81"/>
            <rFont val="Tahoma"/>
            <family val="2"/>
          </rPr>
          <t>Diego:</t>
        </r>
        <r>
          <rPr>
            <sz val="9"/>
            <color indexed="81"/>
            <rFont val="Tahoma"/>
            <family val="2"/>
          </rPr>
          <t xml:space="preserve">
inserire il numero di ore per la corrispondente attività da retribuire</t>
        </r>
      </text>
    </comment>
    <comment ref="F30" authorId="0">
      <text>
        <r>
          <rPr>
            <b/>
            <sz val="9"/>
            <color indexed="81"/>
            <rFont val="Tahoma"/>
            <family val="2"/>
          </rPr>
          <t>Diego:</t>
        </r>
        <r>
          <rPr>
            <sz val="9"/>
            <color indexed="81"/>
            <rFont val="Tahoma"/>
            <family val="2"/>
          </rPr>
          <t xml:space="preserve">
inserire il numero di ore per la corrispondente attività da retribuire</t>
        </r>
      </text>
    </comment>
    <comment ref="G30" authorId="0">
      <text>
        <r>
          <rPr>
            <b/>
            <sz val="9"/>
            <color indexed="81"/>
            <rFont val="Tahoma"/>
            <family val="2"/>
          </rPr>
          <t>Diego:</t>
        </r>
        <r>
          <rPr>
            <sz val="9"/>
            <color indexed="81"/>
            <rFont val="Tahoma"/>
            <family val="2"/>
          </rPr>
          <t xml:space="preserve">
inserire il numero di ore per la corrispondente attività da retribuire</t>
        </r>
      </text>
    </comment>
    <comment ref="L30" authorId="0">
      <text>
        <r>
          <rPr>
            <b/>
            <sz val="9"/>
            <color indexed="81"/>
            <rFont val="Tahoma"/>
            <family val="2"/>
          </rPr>
          <t>Diego:</t>
        </r>
        <r>
          <rPr>
            <sz val="9"/>
            <color indexed="81"/>
            <rFont val="Tahoma"/>
            <family val="2"/>
          </rPr>
          <t xml:space="preserve">
inserire il numero di ore per la corrispondente attività da retribuire</t>
        </r>
      </text>
    </comment>
    <comment ref="M30" authorId="0">
      <text>
        <r>
          <rPr>
            <b/>
            <sz val="9"/>
            <color indexed="81"/>
            <rFont val="Tahoma"/>
            <family val="2"/>
          </rPr>
          <t>Diego:</t>
        </r>
        <r>
          <rPr>
            <sz val="9"/>
            <color indexed="81"/>
            <rFont val="Tahoma"/>
            <family val="2"/>
          </rPr>
          <t xml:space="preserve">
inserire il numero di ore per la corrispondente attività da retribuire</t>
        </r>
      </text>
    </comment>
    <comment ref="N30" authorId="0">
      <text>
        <r>
          <rPr>
            <b/>
            <sz val="9"/>
            <color indexed="81"/>
            <rFont val="Tahoma"/>
            <family val="2"/>
          </rPr>
          <t>Diego:</t>
        </r>
        <r>
          <rPr>
            <sz val="9"/>
            <color indexed="81"/>
            <rFont val="Tahoma"/>
            <family val="2"/>
          </rPr>
          <t xml:space="preserve">
inserire il numero di ore per la corrispondente attività da retribuire</t>
        </r>
      </text>
    </comment>
    <comment ref="O30" authorId="0">
      <text>
        <r>
          <rPr>
            <b/>
            <sz val="9"/>
            <color indexed="81"/>
            <rFont val="Tahoma"/>
            <family val="2"/>
          </rPr>
          <t>Diego:</t>
        </r>
        <r>
          <rPr>
            <sz val="9"/>
            <color indexed="81"/>
            <rFont val="Tahoma"/>
            <family val="2"/>
          </rPr>
          <t xml:space="preserve">
inserire il numero di ore per la corrispondente attività da retribuire</t>
        </r>
      </text>
    </comment>
    <comment ref="P30" authorId="0">
      <text>
        <r>
          <rPr>
            <b/>
            <sz val="9"/>
            <color indexed="81"/>
            <rFont val="Tahoma"/>
            <family val="2"/>
          </rPr>
          <t>Diego:</t>
        </r>
        <r>
          <rPr>
            <sz val="9"/>
            <color indexed="81"/>
            <rFont val="Tahoma"/>
            <family val="2"/>
          </rPr>
          <t xml:space="preserve">
inserire il numero di ore per la corrispondente attività da retribuire</t>
        </r>
      </text>
    </comment>
    <comment ref="Q30" authorId="0">
      <text>
        <r>
          <rPr>
            <b/>
            <sz val="9"/>
            <color indexed="81"/>
            <rFont val="Tahoma"/>
            <family val="2"/>
          </rPr>
          <t>Diego:</t>
        </r>
        <r>
          <rPr>
            <sz val="9"/>
            <color indexed="81"/>
            <rFont val="Tahoma"/>
            <family val="2"/>
          </rPr>
          <t xml:space="preserve">
inserire il numero di ore per la corrispondente attività da retribuire</t>
        </r>
      </text>
    </comment>
    <comment ref="R30" authorId="0">
      <text>
        <r>
          <rPr>
            <b/>
            <sz val="9"/>
            <color indexed="81"/>
            <rFont val="Tahoma"/>
            <family val="2"/>
          </rPr>
          <t>Diego:</t>
        </r>
        <r>
          <rPr>
            <sz val="9"/>
            <color indexed="81"/>
            <rFont val="Tahoma"/>
            <family val="2"/>
          </rPr>
          <t xml:space="preserve">
inserire il numero di ore per la corrispondente attività da retribuire</t>
        </r>
      </text>
    </comment>
    <comment ref="S30" authorId="0">
      <text>
        <r>
          <rPr>
            <b/>
            <sz val="9"/>
            <color indexed="81"/>
            <rFont val="Tahoma"/>
            <family val="2"/>
          </rPr>
          <t>Diego:</t>
        </r>
        <r>
          <rPr>
            <sz val="9"/>
            <color indexed="81"/>
            <rFont val="Tahoma"/>
            <family val="2"/>
          </rPr>
          <t xml:space="preserve">
inserire il numero di ore per la corrispondente attività da retribuire</t>
        </r>
      </text>
    </comment>
    <comment ref="T30" authorId="0">
      <text>
        <r>
          <rPr>
            <b/>
            <sz val="9"/>
            <color indexed="81"/>
            <rFont val="Tahoma"/>
            <family val="2"/>
          </rPr>
          <t>Diego:</t>
        </r>
        <r>
          <rPr>
            <sz val="9"/>
            <color indexed="81"/>
            <rFont val="Tahoma"/>
            <family val="2"/>
          </rPr>
          <t xml:space="preserve">
inserire il numero di ore per la corrispondente attività da retribuire</t>
        </r>
      </text>
    </comment>
    <comment ref="U30" authorId="0">
      <text>
        <r>
          <rPr>
            <b/>
            <sz val="9"/>
            <color indexed="81"/>
            <rFont val="Tahoma"/>
            <family val="2"/>
          </rPr>
          <t>Diego:</t>
        </r>
        <r>
          <rPr>
            <sz val="9"/>
            <color indexed="81"/>
            <rFont val="Tahoma"/>
            <family val="2"/>
          </rPr>
          <t xml:space="preserve">
inserire il numero di ore per la corrispondente attività da retribuire</t>
        </r>
      </text>
    </comment>
    <comment ref="E31" authorId="0">
      <text>
        <r>
          <rPr>
            <b/>
            <sz val="9"/>
            <color indexed="81"/>
            <rFont val="Tahoma"/>
            <family val="2"/>
          </rPr>
          <t>Diego:</t>
        </r>
        <r>
          <rPr>
            <sz val="9"/>
            <color indexed="81"/>
            <rFont val="Tahoma"/>
            <family val="2"/>
          </rPr>
          <t xml:space="preserve">
inserire il numero di ore per la corrispondente attività da retribuire</t>
        </r>
      </text>
    </comment>
    <comment ref="F31" authorId="0">
      <text>
        <r>
          <rPr>
            <b/>
            <sz val="9"/>
            <color indexed="81"/>
            <rFont val="Tahoma"/>
            <family val="2"/>
          </rPr>
          <t>Diego:</t>
        </r>
        <r>
          <rPr>
            <sz val="9"/>
            <color indexed="81"/>
            <rFont val="Tahoma"/>
            <family val="2"/>
          </rPr>
          <t xml:space="preserve">
inserire il numero di ore per la corrispondente attività da retribuire</t>
        </r>
      </text>
    </comment>
    <comment ref="G31" authorId="0">
      <text>
        <r>
          <rPr>
            <b/>
            <sz val="9"/>
            <color indexed="81"/>
            <rFont val="Tahoma"/>
            <family val="2"/>
          </rPr>
          <t>Diego:</t>
        </r>
        <r>
          <rPr>
            <sz val="9"/>
            <color indexed="81"/>
            <rFont val="Tahoma"/>
            <family val="2"/>
          </rPr>
          <t xml:space="preserve">
inserire il numero di ore per la corrispondente attività da retribuire</t>
        </r>
      </text>
    </comment>
    <comment ref="L31" authorId="0">
      <text>
        <r>
          <rPr>
            <b/>
            <sz val="9"/>
            <color indexed="81"/>
            <rFont val="Tahoma"/>
            <family val="2"/>
          </rPr>
          <t>Diego:</t>
        </r>
        <r>
          <rPr>
            <sz val="9"/>
            <color indexed="81"/>
            <rFont val="Tahoma"/>
            <family val="2"/>
          </rPr>
          <t xml:space="preserve">
inserire il numero di ore per la corrispondente attività da retribuire</t>
        </r>
      </text>
    </comment>
    <comment ref="M31" authorId="0">
      <text>
        <r>
          <rPr>
            <b/>
            <sz val="9"/>
            <color indexed="81"/>
            <rFont val="Tahoma"/>
            <family val="2"/>
          </rPr>
          <t>Diego:</t>
        </r>
        <r>
          <rPr>
            <sz val="9"/>
            <color indexed="81"/>
            <rFont val="Tahoma"/>
            <family val="2"/>
          </rPr>
          <t xml:space="preserve">
inserire il numero di ore per la corrispondente attività da retribuire</t>
        </r>
      </text>
    </comment>
    <comment ref="N31" authorId="0">
      <text>
        <r>
          <rPr>
            <b/>
            <sz val="9"/>
            <color indexed="81"/>
            <rFont val="Tahoma"/>
            <family val="2"/>
          </rPr>
          <t>Diego:</t>
        </r>
        <r>
          <rPr>
            <sz val="9"/>
            <color indexed="81"/>
            <rFont val="Tahoma"/>
            <family val="2"/>
          </rPr>
          <t xml:space="preserve">
inserire il numero di ore per la corrispondente attività da retribuire</t>
        </r>
      </text>
    </comment>
    <comment ref="O31" authorId="0">
      <text>
        <r>
          <rPr>
            <b/>
            <sz val="9"/>
            <color indexed="81"/>
            <rFont val="Tahoma"/>
            <family val="2"/>
          </rPr>
          <t>Diego:</t>
        </r>
        <r>
          <rPr>
            <sz val="9"/>
            <color indexed="81"/>
            <rFont val="Tahoma"/>
            <family val="2"/>
          </rPr>
          <t xml:space="preserve">
inserire il numero di ore per la corrispondente attività da retribuire</t>
        </r>
      </text>
    </comment>
    <comment ref="P31" authorId="0">
      <text>
        <r>
          <rPr>
            <b/>
            <sz val="9"/>
            <color indexed="81"/>
            <rFont val="Tahoma"/>
            <family val="2"/>
          </rPr>
          <t>Diego:</t>
        </r>
        <r>
          <rPr>
            <sz val="9"/>
            <color indexed="81"/>
            <rFont val="Tahoma"/>
            <family val="2"/>
          </rPr>
          <t xml:space="preserve">
inserire il numero di ore per la corrispondente attività da retribuire</t>
        </r>
      </text>
    </comment>
    <comment ref="Q31" authorId="0">
      <text>
        <r>
          <rPr>
            <b/>
            <sz val="9"/>
            <color indexed="81"/>
            <rFont val="Tahoma"/>
            <family val="2"/>
          </rPr>
          <t>Diego:</t>
        </r>
        <r>
          <rPr>
            <sz val="9"/>
            <color indexed="81"/>
            <rFont val="Tahoma"/>
            <family val="2"/>
          </rPr>
          <t xml:space="preserve">
inserire il numero di ore per la corrispondente attività da retribuire</t>
        </r>
      </text>
    </comment>
    <comment ref="R31" authorId="0">
      <text>
        <r>
          <rPr>
            <b/>
            <sz val="9"/>
            <color indexed="81"/>
            <rFont val="Tahoma"/>
            <family val="2"/>
          </rPr>
          <t>Diego:</t>
        </r>
        <r>
          <rPr>
            <sz val="9"/>
            <color indexed="81"/>
            <rFont val="Tahoma"/>
            <family val="2"/>
          </rPr>
          <t xml:space="preserve">
inserire il numero di ore per la corrispondente attività da retribuire</t>
        </r>
      </text>
    </comment>
    <comment ref="S31" authorId="0">
      <text>
        <r>
          <rPr>
            <b/>
            <sz val="9"/>
            <color indexed="81"/>
            <rFont val="Tahoma"/>
            <family val="2"/>
          </rPr>
          <t>Diego:</t>
        </r>
        <r>
          <rPr>
            <sz val="9"/>
            <color indexed="81"/>
            <rFont val="Tahoma"/>
            <family val="2"/>
          </rPr>
          <t xml:space="preserve">
inserire il numero di ore per la corrispondente attività da retribuire</t>
        </r>
      </text>
    </comment>
    <comment ref="T31" authorId="0">
      <text>
        <r>
          <rPr>
            <b/>
            <sz val="9"/>
            <color indexed="81"/>
            <rFont val="Tahoma"/>
            <family val="2"/>
          </rPr>
          <t>Diego:</t>
        </r>
        <r>
          <rPr>
            <sz val="9"/>
            <color indexed="81"/>
            <rFont val="Tahoma"/>
            <family val="2"/>
          </rPr>
          <t xml:space="preserve">
inserire il numero di ore per la corrispondente attività da retribuire</t>
        </r>
      </text>
    </comment>
    <comment ref="U31" authorId="0">
      <text>
        <r>
          <rPr>
            <b/>
            <sz val="9"/>
            <color indexed="81"/>
            <rFont val="Tahoma"/>
            <family val="2"/>
          </rPr>
          <t>Diego:</t>
        </r>
        <r>
          <rPr>
            <sz val="9"/>
            <color indexed="81"/>
            <rFont val="Tahoma"/>
            <family val="2"/>
          </rPr>
          <t xml:space="preserve">
inserire il numero di ore per la corrispondente attività da retribuire</t>
        </r>
      </text>
    </comment>
    <comment ref="E32" authorId="0">
      <text>
        <r>
          <rPr>
            <b/>
            <sz val="9"/>
            <color indexed="81"/>
            <rFont val="Tahoma"/>
            <family val="2"/>
          </rPr>
          <t>Diego:</t>
        </r>
        <r>
          <rPr>
            <sz val="9"/>
            <color indexed="81"/>
            <rFont val="Tahoma"/>
            <family val="2"/>
          </rPr>
          <t xml:space="preserve">
inserire il numero di ore per la corrispondente attività da retribuire</t>
        </r>
      </text>
    </comment>
    <comment ref="F32" authorId="0">
      <text>
        <r>
          <rPr>
            <b/>
            <sz val="9"/>
            <color indexed="81"/>
            <rFont val="Tahoma"/>
            <family val="2"/>
          </rPr>
          <t>Diego:</t>
        </r>
        <r>
          <rPr>
            <sz val="9"/>
            <color indexed="81"/>
            <rFont val="Tahoma"/>
            <family val="2"/>
          </rPr>
          <t xml:space="preserve">
inserire il numero di ore per la corrispondente attività da retribuire</t>
        </r>
      </text>
    </comment>
    <comment ref="G32" authorId="0">
      <text>
        <r>
          <rPr>
            <b/>
            <sz val="9"/>
            <color indexed="81"/>
            <rFont val="Tahoma"/>
            <family val="2"/>
          </rPr>
          <t>Diego:</t>
        </r>
        <r>
          <rPr>
            <sz val="9"/>
            <color indexed="81"/>
            <rFont val="Tahoma"/>
            <family val="2"/>
          </rPr>
          <t xml:space="preserve">
inserire il numero di ore per la corrispondente attività da retribuire</t>
        </r>
      </text>
    </comment>
    <comment ref="L32" authorId="0">
      <text>
        <r>
          <rPr>
            <b/>
            <sz val="9"/>
            <color indexed="81"/>
            <rFont val="Tahoma"/>
            <family val="2"/>
          </rPr>
          <t>Diego:</t>
        </r>
        <r>
          <rPr>
            <sz val="9"/>
            <color indexed="81"/>
            <rFont val="Tahoma"/>
            <family val="2"/>
          </rPr>
          <t xml:space="preserve">
inserire il numero di ore per la corrispondente attività da retribuire</t>
        </r>
      </text>
    </comment>
    <comment ref="M32" authorId="0">
      <text>
        <r>
          <rPr>
            <b/>
            <sz val="9"/>
            <color indexed="81"/>
            <rFont val="Tahoma"/>
            <family val="2"/>
          </rPr>
          <t>Diego:</t>
        </r>
        <r>
          <rPr>
            <sz val="9"/>
            <color indexed="81"/>
            <rFont val="Tahoma"/>
            <family val="2"/>
          </rPr>
          <t xml:space="preserve">
inserire il numero di ore per la corrispondente attività da retribuire</t>
        </r>
      </text>
    </comment>
    <comment ref="N32" authorId="0">
      <text>
        <r>
          <rPr>
            <b/>
            <sz val="9"/>
            <color indexed="81"/>
            <rFont val="Tahoma"/>
            <family val="2"/>
          </rPr>
          <t>Diego:</t>
        </r>
        <r>
          <rPr>
            <sz val="9"/>
            <color indexed="81"/>
            <rFont val="Tahoma"/>
            <family val="2"/>
          </rPr>
          <t xml:space="preserve">
inserire il numero di ore per la corrispondente attività da retribuire</t>
        </r>
      </text>
    </comment>
    <comment ref="O32" authorId="0">
      <text>
        <r>
          <rPr>
            <b/>
            <sz val="9"/>
            <color indexed="81"/>
            <rFont val="Tahoma"/>
            <family val="2"/>
          </rPr>
          <t>Diego:</t>
        </r>
        <r>
          <rPr>
            <sz val="9"/>
            <color indexed="81"/>
            <rFont val="Tahoma"/>
            <family val="2"/>
          </rPr>
          <t xml:space="preserve">
inserire il numero di ore per la corrispondente attività da retribuire</t>
        </r>
      </text>
    </comment>
    <comment ref="P32" authorId="0">
      <text>
        <r>
          <rPr>
            <b/>
            <sz val="9"/>
            <color indexed="81"/>
            <rFont val="Tahoma"/>
            <family val="2"/>
          </rPr>
          <t>Diego:</t>
        </r>
        <r>
          <rPr>
            <sz val="9"/>
            <color indexed="81"/>
            <rFont val="Tahoma"/>
            <family val="2"/>
          </rPr>
          <t xml:space="preserve">
inserire il numero di ore per la corrispondente attività da retribuire</t>
        </r>
      </text>
    </comment>
    <comment ref="Q32" authorId="0">
      <text>
        <r>
          <rPr>
            <b/>
            <sz val="9"/>
            <color indexed="81"/>
            <rFont val="Tahoma"/>
            <family val="2"/>
          </rPr>
          <t>Diego:</t>
        </r>
        <r>
          <rPr>
            <sz val="9"/>
            <color indexed="81"/>
            <rFont val="Tahoma"/>
            <family val="2"/>
          </rPr>
          <t xml:space="preserve">
inserire il numero di ore per la corrispondente attività da retribuire</t>
        </r>
      </text>
    </comment>
    <comment ref="R32" authorId="0">
      <text>
        <r>
          <rPr>
            <b/>
            <sz val="9"/>
            <color indexed="81"/>
            <rFont val="Tahoma"/>
            <family val="2"/>
          </rPr>
          <t>Diego:</t>
        </r>
        <r>
          <rPr>
            <sz val="9"/>
            <color indexed="81"/>
            <rFont val="Tahoma"/>
            <family val="2"/>
          </rPr>
          <t xml:space="preserve">
inserire il numero di ore per la corrispondente attività da retribuire</t>
        </r>
      </text>
    </comment>
    <comment ref="S32" authorId="0">
      <text>
        <r>
          <rPr>
            <b/>
            <sz val="9"/>
            <color indexed="81"/>
            <rFont val="Tahoma"/>
            <family val="2"/>
          </rPr>
          <t>Diego:</t>
        </r>
        <r>
          <rPr>
            <sz val="9"/>
            <color indexed="81"/>
            <rFont val="Tahoma"/>
            <family val="2"/>
          </rPr>
          <t xml:space="preserve">
inserire il numero di ore per la corrispondente attività da retribuire</t>
        </r>
      </text>
    </comment>
    <comment ref="T32" authorId="0">
      <text>
        <r>
          <rPr>
            <b/>
            <sz val="9"/>
            <color indexed="81"/>
            <rFont val="Tahoma"/>
            <family val="2"/>
          </rPr>
          <t>Diego:</t>
        </r>
        <r>
          <rPr>
            <sz val="9"/>
            <color indexed="81"/>
            <rFont val="Tahoma"/>
            <family val="2"/>
          </rPr>
          <t xml:space="preserve">
inserire il numero di ore per la corrispondente attività da retribuire</t>
        </r>
      </text>
    </comment>
    <comment ref="U32" authorId="0">
      <text>
        <r>
          <rPr>
            <b/>
            <sz val="9"/>
            <color indexed="81"/>
            <rFont val="Tahoma"/>
            <family val="2"/>
          </rPr>
          <t>Diego:</t>
        </r>
        <r>
          <rPr>
            <sz val="9"/>
            <color indexed="81"/>
            <rFont val="Tahoma"/>
            <family val="2"/>
          </rPr>
          <t xml:space="preserve">
inserire il numero di ore per la corrispondente attività da retribuire</t>
        </r>
      </text>
    </comment>
    <comment ref="E33" authorId="0">
      <text>
        <r>
          <rPr>
            <b/>
            <sz val="9"/>
            <color indexed="81"/>
            <rFont val="Tahoma"/>
            <family val="2"/>
          </rPr>
          <t>Diego:</t>
        </r>
        <r>
          <rPr>
            <sz val="9"/>
            <color indexed="81"/>
            <rFont val="Tahoma"/>
            <family val="2"/>
          </rPr>
          <t xml:space="preserve">
inserire il numero di ore per la corrispondente attività da retribuire</t>
        </r>
      </text>
    </comment>
    <comment ref="F33" authorId="0">
      <text>
        <r>
          <rPr>
            <b/>
            <sz val="9"/>
            <color indexed="81"/>
            <rFont val="Tahoma"/>
            <family val="2"/>
          </rPr>
          <t>Diego:</t>
        </r>
        <r>
          <rPr>
            <sz val="9"/>
            <color indexed="81"/>
            <rFont val="Tahoma"/>
            <family val="2"/>
          </rPr>
          <t xml:space="preserve">
inserire il numero di ore per la corrispondente attività da retribuire</t>
        </r>
      </text>
    </comment>
    <comment ref="G33" authorId="0">
      <text>
        <r>
          <rPr>
            <b/>
            <sz val="9"/>
            <color indexed="81"/>
            <rFont val="Tahoma"/>
            <family val="2"/>
          </rPr>
          <t>Diego:</t>
        </r>
        <r>
          <rPr>
            <sz val="9"/>
            <color indexed="81"/>
            <rFont val="Tahoma"/>
            <family val="2"/>
          </rPr>
          <t xml:space="preserve">
inserire il numero di ore per la corrispondente attività da retribuire</t>
        </r>
      </text>
    </comment>
    <comment ref="L33" authorId="0">
      <text>
        <r>
          <rPr>
            <b/>
            <sz val="9"/>
            <color indexed="81"/>
            <rFont val="Tahoma"/>
            <family val="2"/>
          </rPr>
          <t>Diego:</t>
        </r>
        <r>
          <rPr>
            <sz val="9"/>
            <color indexed="81"/>
            <rFont val="Tahoma"/>
            <family val="2"/>
          </rPr>
          <t xml:space="preserve">
inserire il numero di ore per la corrispondente attività da retribuire</t>
        </r>
      </text>
    </comment>
    <comment ref="M33" authorId="0">
      <text>
        <r>
          <rPr>
            <b/>
            <sz val="9"/>
            <color indexed="81"/>
            <rFont val="Tahoma"/>
            <family val="2"/>
          </rPr>
          <t>Diego:</t>
        </r>
        <r>
          <rPr>
            <sz val="9"/>
            <color indexed="81"/>
            <rFont val="Tahoma"/>
            <family val="2"/>
          </rPr>
          <t xml:space="preserve">
inserire il numero di ore per la corrispondente attività da retribuire</t>
        </r>
      </text>
    </comment>
    <comment ref="N33" authorId="0">
      <text>
        <r>
          <rPr>
            <b/>
            <sz val="9"/>
            <color indexed="81"/>
            <rFont val="Tahoma"/>
            <family val="2"/>
          </rPr>
          <t>Diego:</t>
        </r>
        <r>
          <rPr>
            <sz val="9"/>
            <color indexed="81"/>
            <rFont val="Tahoma"/>
            <family val="2"/>
          </rPr>
          <t xml:space="preserve">
inserire il numero di ore per la corrispondente attività da retribuire</t>
        </r>
      </text>
    </comment>
    <comment ref="O33" authorId="0">
      <text>
        <r>
          <rPr>
            <b/>
            <sz val="9"/>
            <color indexed="81"/>
            <rFont val="Tahoma"/>
            <family val="2"/>
          </rPr>
          <t>Diego:</t>
        </r>
        <r>
          <rPr>
            <sz val="9"/>
            <color indexed="81"/>
            <rFont val="Tahoma"/>
            <family val="2"/>
          </rPr>
          <t xml:space="preserve">
inserire il numero di ore per la corrispondente attività da retribuire</t>
        </r>
      </text>
    </comment>
    <comment ref="P33" authorId="0">
      <text>
        <r>
          <rPr>
            <b/>
            <sz val="9"/>
            <color indexed="81"/>
            <rFont val="Tahoma"/>
            <family val="2"/>
          </rPr>
          <t>Diego:</t>
        </r>
        <r>
          <rPr>
            <sz val="9"/>
            <color indexed="81"/>
            <rFont val="Tahoma"/>
            <family val="2"/>
          </rPr>
          <t xml:space="preserve">
inserire il numero di ore per la corrispondente attività da retribuire</t>
        </r>
      </text>
    </comment>
    <comment ref="Q33" authorId="0">
      <text>
        <r>
          <rPr>
            <b/>
            <sz val="9"/>
            <color indexed="81"/>
            <rFont val="Tahoma"/>
            <family val="2"/>
          </rPr>
          <t>Diego:</t>
        </r>
        <r>
          <rPr>
            <sz val="9"/>
            <color indexed="81"/>
            <rFont val="Tahoma"/>
            <family val="2"/>
          </rPr>
          <t xml:space="preserve">
inserire il numero di ore per la corrispondente attività da retribuire</t>
        </r>
      </text>
    </comment>
    <comment ref="R33" authorId="0">
      <text>
        <r>
          <rPr>
            <b/>
            <sz val="9"/>
            <color indexed="81"/>
            <rFont val="Tahoma"/>
            <family val="2"/>
          </rPr>
          <t>Diego:</t>
        </r>
        <r>
          <rPr>
            <sz val="9"/>
            <color indexed="81"/>
            <rFont val="Tahoma"/>
            <family val="2"/>
          </rPr>
          <t xml:space="preserve">
inserire il numero di ore per la corrispondente attività da retribuire</t>
        </r>
      </text>
    </comment>
    <comment ref="S33" authorId="0">
      <text>
        <r>
          <rPr>
            <b/>
            <sz val="9"/>
            <color indexed="81"/>
            <rFont val="Tahoma"/>
            <family val="2"/>
          </rPr>
          <t>Diego:</t>
        </r>
        <r>
          <rPr>
            <sz val="9"/>
            <color indexed="81"/>
            <rFont val="Tahoma"/>
            <family val="2"/>
          </rPr>
          <t xml:space="preserve">
inserire il numero di ore per la corrispondente attività da retribuire</t>
        </r>
      </text>
    </comment>
    <comment ref="T33" authorId="0">
      <text>
        <r>
          <rPr>
            <b/>
            <sz val="9"/>
            <color indexed="81"/>
            <rFont val="Tahoma"/>
            <family val="2"/>
          </rPr>
          <t>Diego:</t>
        </r>
        <r>
          <rPr>
            <sz val="9"/>
            <color indexed="81"/>
            <rFont val="Tahoma"/>
            <family val="2"/>
          </rPr>
          <t xml:space="preserve">
inserire il numero di ore per la corrispondente attività da retribuire</t>
        </r>
      </text>
    </comment>
    <comment ref="U33" authorId="0">
      <text>
        <r>
          <rPr>
            <b/>
            <sz val="9"/>
            <color indexed="81"/>
            <rFont val="Tahoma"/>
            <family val="2"/>
          </rPr>
          <t>Diego:</t>
        </r>
        <r>
          <rPr>
            <sz val="9"/>
            <color indexed="81"/>
            <rFont val="Tahoma"/>
            <family val="2"/>
          </rPr>
          <t xml:space="preserve">
inserire il numero di ore per la corrispondente attività da retribuire</t>
        </r>
      </text>
    </comment>
    <comment ref="E34" authorId="0">
      <text>
        <r>
          <rPr>
            <b/>
            <sz val="9"/>
            <color indexed="81"/>
            <rFont val="Tahoma"/>
            <family val="2"/>
          </rPr>
          <t>Diego:</t>
        </r>
        <r>
          <rPr>
            <sz val="9"/>
            <color indexed="81"/>
            <rFont val="Tahoma"/>
            <family val="2"/>
          </rPr>
          <t xml:space="preserve">
inserire il numero di ore per la corrispondente attività da retribuire</t>
        </r>
      </text>
    </comment>
    <comment ref="F34" authorId="0">
      <text>
        <r>
          <rPr>
            <b/>
            <sz val="9"/>
            <color indexed="81"/>
            <rFont val="Tahoma"/>
            <family val="2"/>
          </rPr>
          <t>Diego:</t>
        </r>
        <r>
          <rPr>
            <sz val="9"/>
            <color indexed="81"/>
            <rFont val="Tahoma"/>
            <family val="2"/>
          </rPr>
          <t xml:space="preserve">
inserire il numero di ore per la corrispondente attività da retribuire</t>
        </r>
      </text>
    </comment>
    <comment ref="G34" authorId="0">
      <text>
        <r>
          <rPr>
            <b/>
            <sz val="9"/>
            <color indexed="81"/>
            <rFont val="Tahoma"/>
            <family val="2"/>
          </rPr>
          <t>Diego:</t>
        </r>
        <r>
          <rPr>
            <sz val="9"/>
            <color indexed="81"/>
            <rFont val="Tahoma"/>
            <family val="2"/>
          </rPr>
          <t xml:space="preserve">
inserire il numero di ore per la corrispondente attività da retribuire</t>
        </r>
      </text>
    </comment>
    <comment ref="L34" authorId="0">
      <text>
        <r>
          <rPr>
            <b/>
            <sz val="9"/>
            <color indexed="81"/>
            <rFont val="Tahoma"/>
            <family val="2"/>
          </rPr>
          <t>Diego:</t>
        </r>
        <r>
          <rPr>
            <sz val="9"/>
            <color indexed="81"/>
            <rFont val="Tahoma"/>
            <family val="2"/>
          </rPr>
          <t xml:space="preserve">
inserire il numero di ore per la corrispondente attività da retribuire</t>
        </r>
      </text>
    </comment>
    <comment ref="M34" authorId="0">
      <text>
        <r>
          <rPr>
            <b/>
            <sz val="9"/>
            <color indexed="81"/>
            <rFont val="Tahoma"/>
            <family val="2"/>
          </rPr>
          <t>Diego:</t>
        </r>
        <r>
          <rPr>
            <sz val="9"/>
            <color indexed="81"/>
            <rFont val="Tahoma"/>
            <family val="2"/>
          </rPr>
          <t xml:space="preserve">
inserire il numero di ore per la corrispondente attività da retribuire</t>
        </r>
      </text>
    </comment>
    <comment ref="N34" authorId="0">
      <text>
        <r>
          <rPr>
            <b/>
            <sz val="9"/>
            <color indexed="81"/>
            <rFont val="Tahoma"/>
            <family val="2"/>
          </rPr>
          <t>Diego:</t>
        </r>
        <r>
          <rPr>
            <sz val="9"/>
            <color indexed="81"/>
            <rFont val="Tahoma"/>
            <family val="2"/>
          </rPr>
          <t xml:space="preserve">
inserire il numero di ore per la corrispondente attività da retribuire</t>
        </r>
      </text>
    </comment>
    <comment ref="O34" authorId="0">
      <text>
        <r>
          <rPr>
            <b/>
            <sz val="9"/>
            <color indexed="81"/>
            <rFont val="Tahoma"/>
            <family val="2"/>
          </rPr>
          <t>Diego:</t>
        </r>
        <r>
          <rPr>
            <sz val="9"/>
            <color indexed="81"/>
            <rFont val="Tahoma"/>
            <family val="2"/>
          </rPr>
          <t xml:space="preserve">
inserire il numero di ore per la corrispondente attività da retribuire</t>
        </r>
      </text>
    </comment>
    <comment ref="P34" authorId="0">
      <text>
        <r>
          <rPr>
            <b/>
            <sz val="9"/>
            <color indexed="81"/>
            <rFont val="Tahoma"/>
            <family val="2"/>
          </rPr>
          <t>Diego:</t>
        </r>
        <r>
          <rPr>
            <sz val="9"/>
            <color indexed="81"/>
            <rFont val="Tahoma"/>
            <family val="2"/>
          </rPr>
          <t xml:space="preserve">
inserire il numero di ore per la corrispondente attività da retribuire</t>
        </r>
      </text>
    </comment>
    <comment ref="Q34" authorId="0">
      <text>
        <r>
          <rPr>
            <b/>
            <sz val="9"/>
            <color indexed="81"/>
            <rFont val="Tahoma"/>
            <family val="2"/>
          </rPr>
          <t>Diego:</t>
        </r>
        <r>
          <rPr>
            <sz val="9"/>
            <color indexed="81"/>
            <rFont val="Tahoma"/>
            <family val="2"/>
          </rPr>
          <t xml:space="preserve">
inserire il numero di ore per la corrispondente attività da retribuire</t>
        </r>
      </text>
    </comment>
    <comment ref="R34" authorId="0">
      <text>
        <r>
          <rPr>
            <b/>
            <sz val="9"/>
            <color indexed="81"/>
            <rFont val="Tahoma"/>
            <family val="2"/>
          </rPr>
          <t>Diego:</t>
        </r>
        <r>
          <rPr>
            <sz val="9"/>
            <color indexed="81"/>
            <rFont val="Tahoma"/>
            <family val="2"/>
          </rPr>
          <t xml:space="preserve">
inserire il numero di ore per la corrispondente attività da retribuire</t>
        </r>
      </text>
    </comment>
    <comment ref="S34" authorId="0">
      <text>
        <r>
          <rPr>
            <b/>
            <sz val="9"/>
            <color indexed="81"/>
            <rFont val="Tahoma"/>
            <family val="2"/>
          </rPr>
          <t>Diego:</t>
        </r>
        <r>
          <rPr>
            <sz val="9"/>
            <color indexed="81"/>
            <rFont val="Tahoma"/>
            <family val="2"/>
          </rPr>
          <t xml:space="preserve">
inserire il numero di ore per la corrispondente attività da retribuire</t>
        </r>
      </text>
    </comment>
    <comment ref="T34" authorId="0">
      <text>
        <r>
          <rPr>
            <b/>
            <sz val="9"/>
            <color indexed="81"/>
            <rFont val="Tahoma"/>
            <family val="2"/>
          </rPr>
          <t>Diego:</t>
        </r>
        <r>
          <rPr>
            <sz val="9"/>
            <color indexed="81"/>
            <rFont val="Tahoma"/>
            <family val="2"/>
          </rPr>
          <t xml:space="preserve">
inserire il numero di ore per la corrispondente attività da retribuire</t>
        </r>
      </text>
    </comment>
    <comment ref="U34" authorId="0">
      <text>
        <r>
          <rPr>
            <b/>
            <sz val="9"/>
            <color indexed="81"/>
            <rFont val="Tahoma"/>
            <family val="2"/>
          </rPr>
          <t>Diego:</t>
        </r>
        <r>
          <rPr>
            <sz val="9"/>
            <color indexed="81"/>
            <rFont val="Tahoma"/>
            <family val="2"/>
          </rPr>
          <t xml:space="preserve">
inserire il numero di ore per la corrispondente attività da retribuire</t>
        </r>
      </text>
    </comment>
    <comment ref="E35" authorId="0">
      <text>
        <r>
          <rPr>
            <b/>
            <sz val="9"/>
            <color indexed="81"/>
            <rFont val="Tahoma"/>
            <family val="2"/>
          </rPr>
          <t>Diego:</t>
        </r>
        <r>
          <rPr>
            <sz val="9"/>
            <color indexed="81"/>
            <rFont val="Tahoma"/>
            <family val="2"/>
          </rPr>
          <t xml:space="preserve">
inserire il numero di ore per la corrispondente attività da retribuire</t>
        </r>
      </text>
    </comment>
    <comment ref="F35" authorId="0">
      <text>
        <r>
          <rPr>
            <b/>
            <sz val="9"/>
            <color indexed="81"/>
            <rFont val="Tahoma"/>
            <family val="2"/>
          </rPr>
          <t>Diego:</t>
        </r>
        <r>
          <rPr>
            <sz val="9"/>
            <color indexed="81"/>
            <rFont val="Tahoma"/>
            <family val="2"/>
          </rPr>
          <t xml:space="preserve">
inserire il numero di ore per la corrispondente attività da retribuire</t>
        </r>
      </text>
    </comment>
    <comment ref="G35" authorId="0">
      <text>
        <r>
          <rPr>
            <b/>
            <sz val="9"/>
            <color indexed="81"/>
            <rFont val="Tahoma"/>
            <family val="2"/>
          </rPr>
          <t>Diego:</t>
        </r>
        <r>
          <rPr>
            <sz val="9"/>
            <color indexed="81"/>
            <rFont val="Tahoma"/>
            <family val="2"/>
          </rPr>
          <t xml:space="preserve">
inserire il numero di ore per la corrispondente attività da retribuire</t>
        </r>
      </text>
    </comment>
    <comment ref="L35" authorId="0">
      <text>
        <r>
          <rPr>
            <b/>
            <sz val="9"/>
            <color indexed="81"/>
            <rFont val="Tahoma"/>
            <family val="2"/>
          </rPr>
          <t>Diego:</t>
        </r>
        <r>
          <rPr>
            <sz val="9"/>
            <color indexed="81"/>
            <rFont val="Tahoma"/>
            <family val="2"/>
          </rPr>
          <t xml:space="preserve">
inserire il numero di ore per la corrispondente attività da retribuire</t>
        </r>
      </text>
    </comment>
    <comment ref="M35" authorId="0">
      <text>
        <r>
          <rPr>
            <b/>
            <sz val="9"/>
            <color indexed="81"/>
            <rFont val="Tahoma"/>
            <family val="2"/>
          </rPr>
          <t>Diego:</t>
        </r>
        <r>
          <rPr>
            <sz val="9"/>
            <color indexed="81"/>
            <rFont val="Tahoma"/>
            <family val="2"/>
          </rPr>
          <t xml:space="preserve">
inserire il numero di ore per la corrispondente attività da retribuire</t>
        </r>
      </text>
    </comment>
    <comment ref="N35" authorId="0">
      <text>
        <r>
          <rPr>
            <b/>
            <sz val="9"/>
            <color indexed="81"/>
            <rFont val="Tahoma"/>
            <family val="2"/>
          </rPr>
          <t>Diego:</t>
        </r>
        <r>
          <rPr>
            <sz val="9"/>
            <color indexed="81"/>
            <rFont val="Tahoma"/>
            <family val="2"/>
          </rPr>
          <t xml:space="preserve">
inserire il numero di ore per la corrispondente attività da retribuire</t>
        </r>
      </text>
    </comment>
    <comment ref="O35" authorId="0">
      <text>
        <r>
          <rPr>
            <b/>
            <sz val="9"/>
            <color indexed="81"/>
            <rFont val="Tahoma"/>
            <family val="2"/>
          </rPr>
          <t>Diego:</t>
        </r>
        <r>
          <rPr>
            <sz val="9"/>
            <color indexed="81"/>
            <rFont val="Tahoma"/>
            <family val="2"/>
          </rPr>
          <t xml:space="preserve">
inserire il numero di ore per la corrispondente attività da retribuire</t>
        </r>
      </text>
    </comment>
    <comment ref="P35" authorId="0">
      <text>
        <r>
          <rPr>
            <b/>
            <sz val="9"/>
            <color indexed="81"/>
            <rFont val="Tahoma"/>
            <family val="2"/>
          </rPr>
          <t>Diego:</t>
        </r>
        <r>
          <rPr>
            <sz val="9"/>
            <color indexed="81"/>
            <rFont val="Tahoma"/>
            <family val="2"/>
          </rPr>
          <t xml:space="preserve">
inserire il numero di ore per la corrispondente attività da retribuire</t>
        </r>
      </text>
    </comment>
    <comment ref="Q35" authorId="0">
      <text>
        <r>
          <rPr>
            <b/>
            <sz val="9"/>
            <color indexed="81"/>
            <rFont val="Tahoma"/>
            <family val="2"/>
          </rPr>
          <t>Diego:</t>
        </r>
        <r>
          <rPr>
            <sz val="9"/>
            <color indexed="81"/>
            <rFont val="Tahoma"/>
            <family val="2"/>
          </rPr>
          <t xml:space="preserve">
inserire il numero di ore per la corrispondente attività da retribuire</t>
        </r>
      </text>
    </comment>
    <comment ref="R35" authorId="0">
      <text>
        <r>
          <rPr>
            <b/>
            <sz val="9"/>
            <color indexed="81"/>
            <rFont val="Tahoma"/>
            <family val="2"/>
          </rPr>
          <t>Diego:</t>
        </r>
        <r>
          <rPr>
            <sz val="9"/>
            <color indexed="81"/>
            <rFont val="Tahoma"/>
            <family val="2"/>
          </rPr>
          <t xml:space="preserve">
inserire il numero di ore per la corrispondente attività da retribuire</t>
        </r>
      </text>
    </comment>
    <comment ref="S35" authorId="0">
      <text>
        <r>
          <rPr>
            <b/>
            <sz val="9"/>
            <color indexed="81"/>
            <rFont val="Tahoma"/>
            <family val="2"/>
          </rPr>
          <t>Diego:</t>
        </r>
        <r>
          <rPr>
            <sz val="9"/>
            <color indexed="81"/>
            <rFont val="Tahoma"/>
            <family val="2"/>
          </rPr>
          <t xml:space="preserve">
inserire il numero di ore per la corrispondente attività da retribuire</t>
        </r>
      </text>
    </comment>
    <comment ref="T35" authorId="0">
      <text>
        <r>
          <rPr>
            <b/>
            <sz val="9"/>
            <color indexed="81"/>
            <rFont val="Tahoma"/>
            <family val="2"/>
          </rPr>
          <t>Diego:</t>
        </r>
        <r>
          <rPr>
            <sz val="9"/>
            <color indexed="81"/>
            <rFont val="Tahoma"/>
            <family val="2"/>
          </rPr>
          <t xml:space="preserve">
inserire il numero di ore per la corrispondente attività da retribuire</t>
        </r>
      </text>
    </comment>
    <comment ref="U35" authorId="0">
      <text>
        <r>
          <rPr>
            <b/>
            <sz val="9"/>
            <color indexed="81"/>
            <rFont val="Tahoma"/>
            <family val="2"/>
          </rPr>
          <t>Diego:</t>
        </r>
        <r>
          <rPr>
            <sz val="9"/>
            <color indexed="81"/>
            <rFont val="Tahoma"/>
            <family val="2"/>
          </rPr>
          <t xml:space="preserve">
inserire il numero di ore per la corrispondente attività da retribuire</t>
        </r>
      </text>
    </comment>
    <comment ref="E36" authorId="0">
      <text>
        <r>
          <rPr>
            <b/>
            <sz val="9"/>
            <color indexed="81"/>
            <rFont val="Tahoma"/>
            <family val="2"/>
          </rPr>
          <t>Diego:</t>
        </r>
        <r>
          <rPr>
            <sz val="9"/>
            <color indexed="81"/>
            <rFont val="Tahoma"/>
            <family val="2"/>
          </rPr>
          <t xml:space="preserve">
inserire il numero di ore per la corrispondente attività da retribuire</t>
        </r>
      </text>
    </comment>
    <comment ref="F36" authorId="0">
      <text>
        <r>
          <rPr>
            <b/>
            <sz val="9"/>
            <color indexed="81"/>
            <rFont val="Tahoma"/>
            <family val="2"/>
          </rPr>
          <t>Diego:</t>
        </r>
        <r>
          <rPr>
            <sz val="9"/>
            <color indexed="81"/>
            <rFont val="Tahoma"/>
            <family val="2"/>
          </rPr>
          <t xml:space="preserve">
inserire il numero di ore per la corrispondente attività da retribuire</t>
        </r>
      </text>
    </comment>
    <comment ref="G36" authorId="0">
      <text>
        <r>
          <rPr>
            <b/>
            <sz val="9"/>
            <color indexed="81"/>
            <rFont val="Tahoma"/>
            <family val="2"/>
          </rPr>
          <t>Diego:</t>
        </r>
        <r>
          <rPr>
            <sz val="9"/>
            <color indexed="81"/>
            <rFont val="Tahoma"/>
            <family val="2"/>
          </rPr>
          <t xml:space="preserve">
inserire il numero di ore per la corrispondente attività da retribuire</t>
        </r>
      </text>
    </comment>
    <comment ref="L36" authorId="0">
      <text>
        <r>
          <rPr>
            <b/>
            <sz val="9"/>
            <color indexed="81"/>
            <rFont val="Tahoma"/>
            <family val="2"/>
          </rPr>
          <t>Diego:</t>
        </r>
        <r>
          <rPr>
            <sz val="9"/>
            <color indexed="81"/>
            <rFont val="Tahoma"/>
            <family val="2"/>
          </rPr>
          <t xml:space="preserve">
inserire il numero di ore per la corrispondente attività da retribuire</t>
        </r>
      </text>
    </comment>
    <comment ref="M36" authorId="0">
      <text>
        <r>
          <rPr>
            <b/>
            <sz val="9"/>
            <color indexed="81"/>
            <rFont val="Tahoma"/>
            <family val="2"/>
          </rPr>
          <t>Diego:</t>
        </r>
        <r>
          <rPr>
            <sz val="9"/>
            <color indexed="81"/>
            <rFont val="Tahoma"/>
            <family val="2"/>
          </rPr>
          <t xml:space="preserve">
inserire il numero di ore per la corrispondente attività da retribuire</t>
        </r>
      </text>
    </comment>
    <comment ref="N36" authorId="0">
      <text>
        <r>
          <rPr>
            <b/>
            <sz val="9"/>
            <color indexed="81"/>
            <rFont val="Tahoma"/>
            <family val="2"/>
          </rPr>
          <t>Diego:</t>
        </r>
        <r>
          <rPr>
            <sz val="9"/>
            <color indexed="81"/>
            <rFont val="Tahoma"/>
            <family val="2"/>
          </rPr>
          <t xml:space="preserve">
inserire il numero di ore per la corrispondente attività da retribuire</t>
        </r>
      </text>
    </comment>
    <comment ref="O36" authorId="0">
      <text>
        <r>
          <rPr>
            <b/>
            <sz val="9"/>
            <color indexed="81"/>
            <rFont val="Tahoma"/>
            <family val="2"/>
          </rPr>
          <t>Diego:</t>
        </r>
        <r>
          <rPr>
            <sz val="9"/>
            <color indexed="81"/>
            <rFont val="Tahoma"/>
            <family val="2"/>
          </rPr>
          <t xml:space="preserve">
inserire il numero di ore per la corrispondente attività da retribuire</t>
        </r>
      </text>
    </comment>
    <comment ref="P36" authorId="0">
      <text>
        <r>
          <rPr>
            <b/>
            <sz val="9"/>
            <color indexed="81"/>
            <rFont val="Tahoma"/>
            <family val="2"/>
          </rPr>
          <t>Diego:</t>
        </r>
        <r>
          <rPr>
            <sz val="9"/>
            <color indexed="81"/>
            <rFont val="Tahoma"/>
            <family val="2"/>
          </rPr>
          <t xml:space="preserve">
inserire il numero di ore per la corrispondente attività da retribuire</t>
        </r>
      </text>
    </comment>
    <comment ref="Q36" authorId="0">
      <text>
        <r>
          <rPr>
            <b/>
            <sz val="9"/>
            <color indexed="81"/>
            <rFont val="Tahoma"/>
            <family val="2"/>
          </rPr>
          <t>Diego:</t>
        </r>
        <r>
          <rPr>
            <sz val="9"/>
            <color indexed="81"/>
            <rFont val="Tahoma"/>
            <family val="2"/>
          </rPr>
          <t xml:space="preserve">
inserire il numero di ore per la corrispondente attività da retribuire</t>
        </r>
      </text>
    </comment>
    <comment ref="R36" authorId="0">
      <text>
        <r>
          <rPr>
            <b/>
            <sz val="9"/>
            <color indexed="81"/>
            <rFont val="Tahoma"/>
            <family val="2"/>
          </rPr>
          <t>Diego:</t>
        </r>
        <r>
          <rPr>
            <sz val="9"/>
            <color indexed="81"/>
            <rFont val="Tahoma"/>
            <family val="2"/>
          </rPr>
          <t xml:space="preserve">
inserire il numero di ore per la corrispondente attività da retribuire</t>
        </r>
      </text>
    </comment>
    <comment ref="S36" authorId="0">
      <text>
        <r>
          <rPr>
            <b/>
            <sz val="9"/>
            <color indexed="81"/>
            <rFont val="Tahoma"/>
            <family val="2"/>
          </rPr>
          <t>Diego:</t>
        </r>
        <r>
          <rPr>
            <sz val="9"/>
            <color indexed="81"/>
            <rFont val="Tahoma"/>
            <family val="2"/>
          </rPr>
          <t xml:space="preserve">
inserire il numero di ore per la corrispondente attività da retribuire</t>
        </r>
      </text>
    </comment>
    <comment ref="T36" authorId="0">
      <text>
        <r>
          <rPr>
            <b/>
            <sz val="9"/>
            <color indexed="81"/>
            <rFont val="Tahoma"/>
            <family val="2"/>
          </rPr>
          <t>Diego:</t>
        </r>
        <r>
          <rPr>
            <sz val="9"/>
            <color indexed="81"/>
            <rFont val="Tahoma"/>
            <family val="2"/>
          </rPr>
          <t xml:space="preserve">
inserire il numero di ore per la corrispondente attività da retribuire</t>
        </r>
      </text>
    </comment>
    <comment ref="U36" authorId="0">
      <text>
        <r>
          <rPr>
            <b/>
            <sz val="9"/>
            <color indexed="81"/>
            <rFont val="Tahoma"/>
            <family val="2"/>
          </rPr>
          <t>Diego:</t>
        </r>
        <r>
          <rPr>
            <sz val="9"/>
            <color indexed="81"/>
            <rFont val="Tahoma"/>
            <family val="2"/>
          </rPr>
          <t xml:space="preserve">
inserire il numero di ore per la corrispondente attività da retribuire</t>
        </r>
      </text>
    </comment>
    <comment ref="E37" authorId="0">
      <text>
        <r>
          <rPr>
            <b/>
            <sz val="9"/>
            <color indexed="81"/>
            <rFont val="Tahoma"/>
            <family val="2"/>
          </rPr>
          <t>Diego:</t>
        </r>
        <r>
          <rPr>
            <sz val="9"/>
            <color indexed="81"/>
            <rFont val="Tahoma"/>
            <family val="2"/>
          </rPr>
          <t xml:space="preserve">
inserire il numero di ore per la corrispondente attività da retribuire</t>
        </r>
      </text>
    </comment>
    <comment ref="F37" authorId="0">
      <text>
        <r>
          <rPr>
            <b/>
            <sz val="9"/>
            <color indexed="81"/>
            <rFont val="Tahoma"/>
            <family val="2"/>
          </rPr>
          <t>Diego:</t>
        </r>
        <r>
          <rPr>
            <sz val="9"/>
            <color indexed="81"/>
            <rFont val="Tahoma"/>
            <family val="2"/>
          </rPr>
          <t xml:space="preserve">
inserire il numero di ore per la corrispondente attività da retribuire</t>
        </r>
      </text>
    </comment>
    <comment ref="G37" authorId="0">
      <text>
        <r>
          <rPr>
            <b/>
            <sz val="9"/>
            <color indexed="81"/>
            <rFont val="Tahoma"/>
            <family val="2"/>
          </rPr>
          <t>Diego:</t>
        </r>
        <r>
          <rPr>
            <sz val="9"/>
            <color indexed="81"/>
            <rFont val="Tahoma"/>
            <family val="2"/>
          </rPr>
          <t xml:space="preserve">
inserire il numero di ore per la corrispondente attività da retribuire</t>
        </r>
      </text>
    </comment>
    <comment ref="L37" authorId="0">
      <text>
        <r>
          <rPr>
            <b/>
            <sz val="9"/>
            <color indexed="81"/>
            <rFont val="Tahoma"/>
            <family val="2"/>
          </rPr>
          <t>Diego:</t>
        </r>
        <r>
          <rPr>
            <sz val="9"/>
            <color indexed="81"/>
            <rFont val="Tahoma"/>
            <family val="2"/>
          </rPr>
          <t xml:space="preserve">
inserire il numero di ore per la corrispondente attività da retribuire</t>
        </r>
      </text>
    </comment>
    <comment ref="M37" authorId="0">
      <text>
        <r>
          <rPr>
            <b/>
            <sz val="9"/>
            <color indexed="81"/>
            <rFont val="Tahoma"/>
            <family val="2"/>
          </rPr>
          <t>Diego:</t>
        </r>
        <r>
          <rPr>
            <sz val="9"/>
            <color indexed="81"/>
            <rFont val="Tahoma"/>
            <family val="2"/>
          </rPr>
          <t xml:space="preserve">
inserire il numero di ore per la corrispondente attività da retribuire</t>
        </r>
      </text>
    </comment>
    <comment ref="N37" authorId="0">
      <text>
        <r>
          <rPr>
            <b/>
            <sz val="9"/>
            <color indexed="81"/>
            <rFont val="Tahoma"/>
            <family val="2"/>
          </rPr>
          <t>Diego:</t>
        </r>
        <r>
          <rPr>
            <sz val="9"/>
            <color indexed="81"/>
            <rFont val="Tahoma"/>
            <family val="2"/>
          </rPr>
          <t xml:space="preserve">
inserire il numero di ore per la corrispondente attività da retribuire</t>
        </r>
      </text>
    </comment>
    <comment ref="O37" authorId="0">
      <text>
        <r>
          <rPr>
            <b/>
            <sz val="9"/>
            <color indexed="81"/>
            <rFont val="Tahoma"/>
            <family val="2"/>
          </rPr>
          <t>Diego:</t>
        </r>
        <r>
          <rPr>
            <sz val="9"/>
            <color indexed="81"/>
            <rFont val="Tahoma"/>
            <family val="2"/>
          </rPr>
          <t xml:space="preserve">
inserire il numero di ore per la corrispondente attività da retribuire</t>
        </r>
      </text>
    </comment>
    <comment ref="P37" authorId="0">
      <text>
        <r>
          <rPr>
            <b/>
            <sz val="9"/>
            <color indexed="81"/>
            <rFont val="Tahoma"/>
            <family val="2"/>
          </rPr>
          <t>Diego:</t>
        </r>
        <r>
          <rPr>
            <sz val="9"/>
            <color indexed="81"/>
            <rFont val="Tahoma"/>
            <family val="2"/>
          </rPr>
          <t xml:space="preserve">
inserire il numero di ore per la corrispondente attività da retribuire</t>
        </r>
      </text>
    </comment>
    <comment ref="Q37" authorId="0">
      <text>
        <r>
          <rPr>
            <b/>
            <sz val="9"/>
            <color indexed="81"/>
            <rFont val="Tahoma"/>
            <family val="2"/>
          </rPr>
          <t>Diego:</t>
        </r>
        <r>
          <rPr>
            <sz val="9"/>
            <color indexed="81"/>
            <rFont val="Tahoma"/>
            <family val="2"/>
          </rPr>
          <t xml:space="preserve">
inserire il numero di ore per la corrispondente attività da retribuire</t>
        </r>
      </text>
    </comment>
    <comment ref="R37" authorId="0">
      <text>
        <r>
          <rPr>
            <b/>
            <sz val="9"/>
            <color indexed="81"/>
            <rFont val="Tahoma"/>
            <family val="2"/>
          </rPr>
          <t>Diego:</t>
        </r>
        <r>
          <rPr>
            <sz val="9"/>
            <color indexed="81"/>
            <rFont val="Tahoma"/>
            <family val="2"/>
          </rPr>
          <t xml:space="preserve">
inserire il numero di ore per la corrispondente attività da retribuire</t>
        </r>
      </text>
    </comment>
    <comment ref="S37" authorId="0">
      <text>
        <r>
          <rPr>
            <b/>
            <sz val="9"/>
            <color indexed="81"/>
            <rFont val="Tahoma"/>
            <family val="2"/>
          </rPr>
          <t>Diego:</t>
        </r>
        <r>
          <rPr>
            <sz val="9"/>
            <color indexed="81"/>
            <rFont val="Tahoma"/>
            <family val="2"/>
          </rPr>
          <t xml:space="preserve">
inserire il numero di ore per la corrispondente attività da retribuire</t>
        </r>
      </text>
    </comment>
    <comment ref="T37" authorId="0">
      <text>
        <r>
          <rPr>
            <b/>
            <sz val="9"/>
            <color indexed="81"/>
            <rFont val="Tahoma"/>
            <family val="2"/>
          </rPr>
          <t>Diego:</t>
        </r>
        <r>
          <rPr>
            <sz val="9"/>
            <color indexed="81"/>
            <rFont val="Tahoma"/>
            <family val="2"/>
          </rPr>
          <t xml:space="preserve">
inserire il numero di ore per la corrispondente attività da retribuire</t>
        </r>
      </text>
    </comment>
    <comment ref="U37" authorId="0">
      <text>
        <r>
          <rPr>
            <b/>
            <sz val="9"/>
            <color indexed="81"/>
            <rFont val="Tahoma"/>
            <family val="2"/>
          </rPr>
          <t>Diego:</t>
        </r>
        <r>
          <rPr>
            <sz val="9"/>
            <color indexed="81"/>
            <rFont val="Tahoma"/>
            <family val="2"/>
          </rPr>
          <t xml:space="preserve">
inserire il numero di ore per la corrispondente attività da retribuire</t>
        </r>
      </text>
    </comment>
    <comment ref="E38" authorId="0">
      <text>
        <r>
          <rPr>
            <b/>
            <sz val="9"/>
            <color indexed="81"/>
            <rFont val="Tahoma"/>
            <family val="2"/>
          </rPr>
          <t>Diego:</t>
        </r>
        <r>
          <rPr>
            <sz val="9"/>
            <color indexed="81"/>
            <rFont val="Tahoma"/>
            <family val="2"/>
          </rPr>
          <t xml:space="preserve">
inserire il numero di ore per la corrispondente attività da retribuire</t>
        </r>
      </text>
    </comment>
    <comment ref="F38" authorId="0">
      <text>
        <r>
          <rPr>
            <b/>
            <sz val="9"/>
            <color indexed="81"/>
            <rFont val="Tahoma"/>
            <family val="2"/>
          </rPr>
          <t>Diego:</t>
        </r>
        <r>
          <rPr>
            <sz val="9"/>
            <color indexed="81"/>
            <rFont val="Tahoma"/>
            <family val="2"/>
          </rPr>
          <t xml:space="preserve">
inserire il numero di ore per la corrispondente attività da retribuire</t>
        </r>
      </text>
    </comment>
    <comment ref="G38" authorId="0">
      <text>
        <r>
          <rPr>
            <b/>
            <sz val="9"/>
            <color indexed="81"/>
            <rFont val="Tahoma"/>
            <family val="2"/>
          </rPr>
          <t>Diego:</t>
        </r>
        <r>
          <rPr>
            <sz val="9"/>
            <color indexed="81"/>
            <rFont val="Tahoma"/>
            <family val="2"/>
          </rPr>
          <t xml:space="preserve">
inserire il numero di ore per la corrispondente attività da retribuire</t>
        </r>
      </text>
    </comment>
    <comment ref="L38" authorId="0">
      <text>
        <r>
          <rPr>
            <b/>
            <sz val="9"/>
            <color indexed="81"/>
            <rFont val="Tahoma"/>
            <family val="2"/>
          </rPr>
          <t>Diego:</t>
        </r>
        <r>
          <rPr>
            <sz val="9"/>
            <color indexed="81"/>
            <rFont val="Tahoma"/>
            <family val="2"/>
          </rPr>
          <t xml:space="preserve">
inserire il numero di ore per la corrispondente attività da retribuire</t>
        </r>
      </text>
    </comment>
    <comment ref="M38" authorId="0">
      <text>
        <r>
          <rPr>
            <b/>
            <sz val="9"/>
            <color indexed="81"/>
            <rFont val="Tahoma"/>
            <family val="2"/>
          </rPr>
          <t>Diego:</t>
        </r>
        <r>
          <rPr>
            <sz val="9"/>
            <color indexed="81"/>
            <rFont val="Tahoma"/>
            <family val="2"/>
          </rPr>
          <t xml:space="preserve">
inserire il numero di ore per la corrispondente attività da retribuire</t>
        </r>
      </text>
    </comment>
    <comment ref="N38" authorId="0">
      <text>
        <r>
          <rPr>
            <b/>
            <sz val="9"/>
            <color indexed="81"/>
            <rFont val="Tahoma"/>
            <family val="2"/>
          </rPr>
          <t>Diego:</t>
        </r>
        <r>
          <rPr>
            <sz val="9"/>
            <color indexed="81"/>
            <rFont val="Tahoma"/>
            <family val="2"/>
          </rPr>
          <t xml:space="preserve">
inserire il numero di ore per la corrispondente attività da retribuire</t>
        </r>
      </text>
    </comment>
    <comment ref="O38" authorId="0">
      <text>
        <r>
          <rPr>
            <b/>
            <sz val="9"/>
            <color indexed="81"/>
            <rFont val="Tahoma"/>
            <family val="2"/>
          </rPr>
          <t>Diego:</t>
        </r>
        <r>
          <rPr>
            <sz val="9"/>
            <color indexed="81"/>
            <rFont val="Tahoma"/>
            <family val="2"/>
          </rPr>
          <t xml:space="preserve">
inserire il numero di ore per la corrispondente attività da retribuire</t>
        </r>
      </text>
    </comment>
    <comment ref="P38" authorId="0">
      <text>
        <r>
          <rPr>
            <b/>
            <sz val="9"/>
            <color indexed="81"/>
            <rFont val="Tahoma"/>
            <family val="2"/>
          </rPr>
          <t>Diego:</t>
        </r>
        <r>
          <rPr>
            <sz val="9"/>
            <color indexed="81"/>
            <rFont val="Tahoma"/>
            <family val="2"/>
          </rPr>
          <t xml:space="preserve">
inserire il numero di ore per la corrispondente attività da retribuire</t>
        </r>
      </text>
    </comment>
    <comment ref="Q38" authorId="0">
      <text>
        <r>
          <rPr>
            <b/>
            <sz val="9"/>
            <color indexed="81"/>
            <rFont val="Tahoma"/>
            <family val="2"/>
          </rPr>
          <t>Diego:</t>
        </r>
        <r>
          <rPr>
            <sz val="9"/>
            <color indexed="81"/>
            <rFont val="Tahoma"/>
            <family val="2"/>
          </rPr>
          <t xml:space="preserve">
inserire il numero di ore per la corrispondente attività da retribuire</t>
        </r>
      </text>
    </comment>
    <comment ref="R38" authorId="0">
      <text>
        <r>
          <rPr>
            <b/>
            <sz val="9"/>
            <color indexed="81"/>
            <rFont val="Tahoma"/>
            <family val="2"/>
          </rPr>
          <t>Diego:</t>
        </r>
        <r>
          <rPr>
            <sz val="9"/>
            <color indexed="81"/>
            <rFont val="Tahoma"/>
            <family val="2"/>
          </rPr>
          <t xml:space="preserve">
inserire il numero di ore per la corrispondente attività da retribuire</t>
        </r>
      </text>
    </comment>
    <comment ref="S38" authorId="0">
      <text>
        <r>
          <rPr>
            <b/>
            <sz val="9"/>
            <color indexed="81"/>
            <rFont val="Tahoma"/>
            <family val="2"/>
          </rPr>
          <t>Diego:</t>
        </r>
        <r>
          <rPr>
            <sz val="9"/>
            <color indexed="81"/>
            <rFont val="Tahoma"/>
            <family val="2"/>
          </rPr>
          <t xml:space="preserve">
inserire il numero di ore per la corrispondente attività da retribuire</t>
        </r>
      </text>
    </comment>
    <comment ref="T38" authorId="0">
      <text>
        <r>
          <rPr>
            <b/>
            <sz val="9"/>
            <color indexed="81"/>
            <rFont val="Tahoma"/>
            <family val="2"/>
          </rPr>
          <t>Diego:</t>
        </r>
        <r>
          <rPr>
            <sz val="9"/>
            <color indexed="81"/>
            <rFont val="Tahoma"/>
            <family val="2"/>
          </rPr>
          <t xml:space="preserve">
inserire il numero di ore per la corrispondente attività da retribuire</t>
        </r>
      </text>
    </comment>
    <comment ref="U38" authorId="0">
      <text>
        <r>
          <rPr>
            <b/>
            <sz val="9"/>
            <color indexed="81"/>
            <rFont val="Tahoma"/>
            <family val="2"/>
          </rPr>
          <t>Diego:</t>
        </r>
        <r>
          <rPr>
            <sz val="9"/>
            <color indexed="81"/>
            <rFont val="Tahoma"/>
            <family val="2"/>
          </rPr>
          <t xml:space="preserve">
inserire il numero di ore per la corrispondente attività da retribuire</t>
        </r>
      </text>
    </comment>
    <comment ref="E39" authorId="0">
      <text>
        <r>
          <rPr>
            <b/>
            <sz val="9"/>
            <color indexed="81"/>
            <rFont val="Tahoma"/>
            <family val="2"/>
          </rPr>
          <t>Diego:</t>
        </r>
        <r>
          <rPr>
            <sz val="9"/>
            <color indexed="81"/>
            <rFont val="Tahoma"/>
            <family val="2"/>
          </rPr>
          <t xml:space="preserve">
inserire il numero di ore per la corrispondente attività da retribuire</t>
        </r>
      </text>
    </comment>
    <comment ref="F39" authorId="0">
      <text>
        <r>
          <rPr>
            <b/>
            <sz val="9"/>
            <color indexed="81"/>
            <rFont val="Tahoma"/>
            <family val="2"/>
          </rPr>
          <t>Diego:</t>
        </r>
        <r>
          <rPr>
            <sz val="9"/>
            <color indexed="81"/>
            <rFont val="Tahoma"/>
            <family val="2"/>
          </rPr>
          <t xml:space="preserve">
inserire il numero di ore per la corrispondente attività da retribuire</t>
        </r>
      </text>
    </comment>
    <comment ref="G39" authorId="0">
      <text>
        <r>
          <rPr>
            <b/>
            <sz val="9"/>
            <color indexed="81"/>
            <rFont val="Tahoma"/>
            <family val="2"/>
          </rPr>
          <t>Diego:</t>
        </r>
        <r>
          <rPr>
            <sz val="9"/>
            <color indexed="81"/>
            <rFont val="Tahoma"/>
            <family val="2"/>
          </rPr>
          <t xml:space="preserve">
inserire il numero di ore per la corrispondente attività da retribuire</t>
        </r>
      </text>
    </comment>
    <comment ref="L39" authorId="0">
      <text>
        <r>
          <rPr>
            <b/>
            <sz val="9"/>
            <color indexed="81"/>
            <rFont val="Tahoma"/>
            <family val="2"/>
          </rPr>
          <t>Diego:</t>
        </r>
        <r>
          <rPr>
            <sz val="9"/>
            <color indexed="81"/>
            <rFont val="Tahoma"/>
            <family val="2"/>
          </rPr>
          <t xml:space="preserve">
inserire il numero di ore per la corrispondente attività da retribuire</t>
        </r>
      </text>
    </comment>
    <comment ref="M39" authorId="0">
      <text>
        <r>
          <rPr>
            <b/>
            <sz val="9"/>
            <color indexed="81"/>
            <rFont val="Tahoma"/>
            <family val="2"/>
          </rPr>
          <t>Diego:</t>
        </r>
        <r>
          <rPr>
            <sz val="9"/>
            <color indexed="81"/>
            <rFont val="Tahoma"/>
            <family val="2"/>
          </rPr>
          <t xml:space="preserve">
inserire il numero di ore per la corrispondente attività da retribuire</t>
        </r>
      </text>
    </comment>
    <comment ref="N39" authorId="0">
      <text>
        <r>
          <rPr>
            <b/>
            <sz val="9"/>
            <color indexed="81"/>
            <rFont val="Tahoma"/>
            <family val="2"/>
          </rPr>
          <t>Diego:</t>
        </r>
        <r>
          <rPr>
            <sz val="9"/>
            <color indexed="81"/>
            <rFont val="Tahoma"/>
            <family val="2"/>
          </rPr>
          <t xml:space="preserve">
inserire il numero di ore per la corrispondente attività da retribuire</t>
        </r>
      </text>
    </comment>
    <comment ref="O39" authorId="0">
      <text>
        <r>
          <rPr>
            <b/>
            <sz val="9"/>
            <color indexed="81"/>
            <rFont val="Tahoma"/>
            <family val="2"/>
          </rPr>
          <t>Diego:</t>
        </r>
        <r>
          <rPr>
            <sz val="9"/>
            <color indexed="81"/>
            <rFont val="Tahoma"/>
            <family val="2"/>
          </rPr>
          <t xml:space="preserve">
inserire il numero di ore per la corrispondente attività da retribuire</t>
        </r>
      </text>
    </comment>
    <comment ref="P39" authorId="0">
      <text>
        <r>
          <rPr>
            <b/>
            <sz val="9"/>
            <color indexed="81"/>
            <rFont val="Tahoma"/>
            <family val="2"/>
          </rPr>
          <t>Diego:</t>
        </r>
        <r>
          <rPr>
            <sz val="9"/>
            <color indexed="81"/>
            <rFont val="Tahoma"/>
            <family val="2"/>
          </rPr>
          <t xml:space="preserve">
inserire il numero di ore per la corrispondente attività da retribuire</t>
        </r>
      </text>
    </comment>
    <comment ref="Q39" authorId="0">
      <text>
        <r>
          <rPr>
            <b/>
            <sz val="9"/>
            <color indexed="81"/>
            <rFont val="Tahoma"/>
            <family val="2"/>
          </rPr>
          <t>Diego:</t>
        </r>
        <r>
          <rPr>
            <sz val="9"/>
            <color indexed="81"/>
            <rFont val="Tahoma"/>
            <family val="2"/>
          </rPr>
          <t xml:space="preserve">
inserire il numero di ore per la corrispondente attività da retribuire</t>
        </r>
      </text>
    </comment>
    <comment ref="R39" authorId="0">
      <text>
        <r>
          <rPr>
            <b/>
            <sz val="9"/>
            <color indexed="81"/>
            <rFont val="Tahoma"/>
            <family val="2"/>
          </rPr>
          <t>Diego:</t>
        </r>
        <r>
          <rPr>
            <sz val="9"/>
            <color indexed="81"/>
            <rFont val="Tahoma"/>
            <family val="2"/>
          </rPr>
          <t xml:space="preserve">
inserire il numero di ore per la corrispondente attività da retribuire</t>
        </r>
      </text>
    </comment>
    <comment ref="S39" authorId="0">
      <text>
        <r>
          <rPr>
            <b/>
            <sz val="9"/>
            <color indexed="81"/>
            <rFont val="Tahoma"/>
            <family val="2"/>
          </rPr>
          <t>Diego:</t>
        </r>
        <r>
          <rPr>
            <sz val="9"/>
            <color indexed="81"/>
            <rFont val="Tahoma"/>
            <family val="2"/>
          </rPr>
          <t xml:space="preserve">
inserire il numero di ore per la corrispondente attività da retribuire</t>
        </r>
      </text>
    </comment>
    <comment ref="T39" authorId="0">
      <text>
        <r>
          <rPr>
            <b/>
            <sz val="9"/>
            <color indexed="81"/>
            <rFont val="Tahoma"/>
            <family val="2"/>
          </rPr>
          <t>Diego:</t>
        </r>
        <r>
          <rPr>
            <sz val="9"/>
            <color indexed="81"/>
            <rFont val="Tahoma"/>
            <family val="2"/>
          </rPr>
          <t xml:space="preserve">
inserire il numero di ore per la corrispondente attività da retribuire</t>
        </r>
      </text>
    </comment>
    <comment ref="U39" authorId="0">
      <text>
        <r>
          <rPr>
            <b/>
            <sz val="9"/>
            <color indexed="81"/>
            <rFont val="Tahoma"/>
            <family val="2"/>
          </rPr>
          <t>Diego:</t>
        </r>
        <r>
          <rPr>
            <sz val="9"/>
            <color indexed="81"/>
            <rFont val="Tahoma"/>
            <family val="2"/>
          </rPr>
          <t xml:space="preserve">
inserire il numero di ore per la corrispondente attività da retribuire</t>
        </r>
      </text>
    </comment>
    <comment ref="E40" authorId="0">
      <text>
        <r>
          <rPr>
            <b/>
            <sz val="9"/>
            <color indexed="81"/>
            <rFont val="Tahoma"/>
            <family val="2"/>
          </rPr>
          <t>Diego:</t>
        </r>
        <r>
          <rPr>
            <sz val="9"/>
            <color indexed="81"/>
            <rFont val="Tahoma"/>
            <family val="2"/>
          </rPr>
          <t xml:space="preserve">
inserire il numero di ore per la corrispondente attività da retribuire</t>
        </r>
      </text>
    </comment>
    <comment ref="F40" authorId="0">
      <text>
        <r>
          <rPr>
            <b/>
            <sz val="9"/>
            <color indexed="81"/>
            <rFont val="Tahoma"/>
            <family val="2"/>
          </rPr>
          <t>Diego:</t>
        </r>
        <r>
          <rPr>
            <sz val="9"/>
            <color indexed="81"/>
            <rFont val="Tahoma"/>
            <family val="2"/>
          </rPr>
          <t xml:space="preserve">
inserire il numero di ore per la corrispondente attività da retribuire</t>
        </r>
      </text>
    </comment>
    <comment ref="G40" authorId="0">
      <text>
        <r>
          <rPr>
            <b/>
            <sz val="9"/>
            <color indexed="81"/>
            <rFont val="Tahoma"/>
            <family val="2"/>
          </rPr>
          <t>Diego:</t>
        </r>
        <r>
          <rPr>
            <sz val="9"/>
            <color indexed="81"/>
            <rFont val="Tahoma"/>
            <family val="2"/>
          </rPr>
          <t xml:space="preserve">
inserire il numero di ore per la corrispondente attività da retribuire</t>
        </r>
      </text>
    </comment>
    <comment ref="L40" authorId="0">
      <text>
        <r>
          <rPr>
            <b/>
            <sz val="9"/>
            <color indexed="81"/>
            <rFont val="Tahoma"/>
            <family val="2"/>
          </rPr>
          <t>Diego:</t>
        </r>
        <r>
          <rPr>
            <sz val="9"/>
            <color indexed="81"/>
            <rFont val="Tahoma"/>
            <family val="2"/>
          </rPr>
          <t xml:space="preserve">
inserire il numero di ore per la corrispondente attività da retribuire</t>
        </r>
      </text>
    </comment>
    <comment ref="M40" authorId="0">
      <text>
        <r>
          <rPr>
            <b/>
            <sz val="9"/>
            <color indexed="81"/>
            <rFont val="Tahoma"/>
            <family val="2"/>
          </rPr>
          <t>Diego:</t>
        </r>
        <r>
          <rPr>
            <sz val="9"/>
            <color indexed="81"/>
            <rFont val="Tahoma"/>
            <family val="2"/>
          </rPr>
          <t xml:space="preserve">
inserire il numero di ore per la corrispondente attività da retribuire</t>
        </r>
      </text>
    </comment>
    <comment ref="N40" authorId="0">
      <text>
        <r>
          <rPr>
            <b/>
            <sz val="9"/>
            <color indexed="81"/>
            <rFont val="Tahoma"/>
            <family val="2"/>
          </rPr>
          <t>Diego:</t>
        </r>
        <r>
          <rPr>
            <sz val="9"/>
            <color indexed="81"/>
            <rFont val="Tahoma"/>
            <family val="2"/>
          </rPr>
          <t xml:space="preserve">
inserire il numero di ore per la corrispondente attività da retribuire</t>
        </r>
      </text>
    </comment>
    <comment ref="O40" authorId="0">
      <text>
        <r>
          <rPr>
            <b/>
            <sz val="9"/>
            <color indexed="81"/>
            <rFont val="Tahoma"/>
            <family val="2"/>
          </rPr>
          <t>Diego:</t>
        </r>
        <r>
          <rPr>
            <sz val="9"/>
            <color indexed="81"/>
            <rFont val="Tahoma"/>
            <family val="2"/>
          </rPr>
          <t xml:space="preserve">
inserire il numero di ore per la corrispondente attività da retribuire</t>
        </r>
      </text>
    </comment>
    <comment ref="P40" authorId="0">
      <text>
        <r>
          <rPr>
            <b/>
            <sz val="9"/>
            <color indexed="81"/>
            <rFont val="Tahoma"/>
            <family val="2"/>
          </rPr>
          <t>Diego:</t>
        </r>
        <r>
          <rPr>
            <sz val="9"/>
            <color indexed="81"/>
            <rFont val="Tahoma"/>
            <family val="2"/>
          </rPr>
          <t xml:space="preserve">
inserire il numero di ore per la corrispondente attività da retribuire</t>
        </r>
      </text>
    </comment>
    <comment ref="Q40" authorId="0">
      <text>
        <r>
          <rPr>
            <b/>
            <sz val="9"/>
            <color indexed="81"/>
            <rFont val="Tahoma"/>
            <family val="2"/>
          </rPr>
          <t>Diego:</t>
        </r>
        <r>
          <rPr>
            <sz val="9"/>
            <color indexed="81"/>
            <rFont val="Tahoma"/>
            <family val="2"/>
          </rPr>
          <t xml:space="preserve">
inserire il numero di ore per la corrispondente attività da retribuire</t>
        </r>
      </text>
    </comment>
    <comment ref="R40" authorId="0">
      <text>
        <r>
          <rPr>
            <b/>
            <sz val="9"/>
            <color indexed="81"/>
            <rFont val="Tahoma"/>
            <family val="2"/>
          </rPr>
          <t>Diego:</t>
        </r>
        <r>
          <rPr>
            <sz val="9"/>
            <color indexed="81"/>
            <rFont val="Tahoma"/>
            <family val="2"/>
          </rPr>
          <t xml:space="preserve">
inserire il numero di ore per la corrispondente attività da retribuire</t>
        </r>
      </text>
    </comment>
    <comment ref="S40" authorId="0">
      <text>
        <r>
          <rPr>
            <b/>
            <sz val="9"/>
            <color indexed="81"/>
            <rFont val="Tahoma"/>
            <family val="2"/>
          </rPr>
          <t>Diego:</t>
        </r>
        <r>
          <rPr>
            <sz val="9"/>
            <color indexed="81"/>
            <rFont val="Tahoma"/>
            <family val="2"/>
          </rPr>
          <t xml:space="preserve">
inserire il numero di ore per la corrispondente attività da retribuire</t>
        </r>
      </text>
    </comment>
    <comment ref="T40" authorId="0">
      <text>
        <r>
          <rPr>
            <b/>
            <sz val="9"/>
            <color indexed="81"/>
            <rFont val="Tahoma"/>
            <family val="2"/>
          </rPr>
          <t>Diego:</t>
        </r>
        <r>
          <rPr>
            <sz val="9"/>
            <color indexed="81"/>
            <rFont val="Tahoma"/>
            <family val="2"/>
          </rPr>
          <t xml:space="preserve">
inserire il numero di ore per la corrispondente attività da retribuire</t>
        </r>
      </text>
    </comment>
    <comment ref="U40" authorId="0">
      <text>
        <r>
          <rPr>
            <b/>
            <sz val="9"/>
            <color indexed="81"/>
            <rFont val="Tahoma"/>
            <family val="2"/>
          </rPr>
          <t>Diego:</t>
        </r>
        <r>
          <rPr>
            <sz val="9"/>
            <color indexed="81"/>
            <rFont val="Tahoma"/>
            <family val="2"/>
          </rPr>
          <t xml:space="preserve">
inserire il numero di ore per la corrispondente attività da retribuire</t>
        </r>
      </text>
    </comment>
    <comment ref="E41" authorId="0">
      <text>
        <r>
          <rPr>
            <b/>
            <sz val="9"/>
            <color indexed="81"/>
            <rFont val="Tahoma"/>
            <family val="2"/>
          </rPr>
          <t>Diego:</t>
        </r>
        <r>
          <rPr>
            <sz val="9"/>
            <color indexed="81"/>
            <rFont val="Tahoma"/>
            <family val="2"/>
          </rPr>
          <t xml:space="preserve">
inserire il numero di ore per la corrispondente attività da retribuire</t>
        </r>
      </text>
    </comment>
    <comment ref="F41" authorId="0">
      <text>
        <r>
          <rPr>
            <b/>
            <sz val="9"/>
            <color indexed="81"/>
            <rFont val="Tahoma"/>
            <family val="2"/>
          </rPr>
          <t>Diego:</t>
        </r>
        <r>
          <rPr>
            <sz val="9"/>
            <color indexed="81"/>
            <rFont val="Tahoma"/>
            <family val="2"/>
          </rPr>
          <t xml:space="preserve">
inserire il numero di ore per la corrispondente attività da retribuire</t>
        </r>
      </text>
    </comment>
    <comment ref="G41" authorId="0">
      <text>
        <r>
          <rPr>
            <b/>
            <sz val="9"/>
            <color indexed="81"/>
            <rFont val="Tahoma"/>
            <family val="2"/>
          </rPr>
          <t>Diego:</t>
        </r>
        <r>
          <rPr>
            <sz val="9"/>
            <color indexed="81"/>
            <rFont val="Tahoma"/>
            <family val="2"/>
          </rPr>
          <t xml:space="preserve">
inserire il numero di ore per la corrispondente attività da retribuire</t>
        </r>
      </text>
    </comment>
    <comment ref="L41" authorId="0">
      <text>
        <r>
          <rPr>
            <b/>
            <sz val="9"/>
            <color indexed="81"/>
            <rFont val="Tahoma"/>
            <family val="2"/>
          </rPr>
          <t>Diego:</t>
        </r>
        <r>
          <rPr>
            <sz val="9"/>
            <color indexed="81"/>
            <rFont val="Tahoma"/>
            <family val="2"/>
          </rPr>
          <t xml:space="preserve">
inserire il numero di ore per la corrispondente attività da retribuire</t>
        </r>
      </text>
    </comment>
    <comment ref="M41" authorId="0">
      <text>
        <r>
          <rPr>
            <b/>
            <sz val="9"/>
            <color indexed="81"/>
            <rFont val="Tahoma"/>
            <family val="2"/>
          </rPr>
          <t>Diego:</t>
        </r>
        <r>
          <rPr>
            <sz val="9"/>
            <color indexed="81"/>
            <rFont val="Tahoma"/>
            <family val="2"/>
          </rPr>
          <t xml:space="preserve">
inserire il numero di ore per la corrispondente attività da retribuire</t>
        </r>
      </text>
    </comment>
    <comment ref="N41" authorId="0">
      <text>
        <r>
          <rPr>
            <b/>
            <sz val="9"/>
            <color indexed="81"/>
            <rFont val="Tahoma"/>
            <family val="2"/>
          </rPr>
          <t>Diego:</t>
        </r>
        <r>
          <rPr>
            <sz val="9"/>
            <color indexed="81"/>
            <rFont val="Tahoma"/>
            <family val="2"/>
          </rPr>
          <t xml:space="preserve">
inserire il numero di ore per la corrispondente attività da retribuire</t>
        </r>
      </text>
    </comment>
    <comment ref="O41" authorId="0">
      <text>
        <r>
          <rPr>
            <b/>
            <sz val="9"/>
            <color indexed="81"/>
            <rFont val="Tahoma"/>
            <family val="2"/>
          </rPr>
          <t>Diego:</t>
        </r>
        <r>
          <rPr>
            <sz val="9"/>
            <color indexed="81"/>
            <rFont val="Tahoma"/>
            <family val="2"/>
          </rPr>
          <t xml:space="preserve">
inserire il numero di ore per la corrispondente attività da retribuire</t>
        </r>
      </text>
    </comment>
    <comment ref="P41" authorId="0">
      <text>
        <r>
          <rPr>
            <b/>
            <sz val="9"/>
            <color indexed="81"/>
            <rFont val="Tahoma"/>
            <family val="2"/>
          </rPr>
          <t>Diego:</t>
        </r>
        <r>
          <rPr>
            <sz val="9"/>
            <color indexed="81"/>
            <rFont val="Tahoma"/>
            <family val="2"/>
          </rPr>
          <t xml:space="preserve">
inserire il numero di ore per la corrispondente attività da retribuire</t>
        </r>
      </text>
    </comment>
    <comment ref="Q41" authorId="0">
      <text>
        <r>
          <rPr>
            <b/>
            <sz val="9"/>
            <color indexed="81"/>
            <rFont val="Tahoma"/>
            <family val="2"/>
          </rPr>
          <t>Diego:</t>
        </r>
        <r>
          <rPr>
            <sz val="9"/>
            <color indexed="81"/>
            <rFont val="Tahoma"/>
            <family val="2"/>
          </rPr>
          <t xml:space="preserve">
inserire il numero di ore per la corrispondente attività da retribuire</t>
        </r>
      </text>
    </comment>
    <comment ref="R41" authorId="0">
      <text>
        <r>
          <rPr>
            <b/>
            <sz val="9"/>
            <color indexed="81"/>
            <rFont val="Tahoma"/>
            <family val="2"/>
          </rPr>
          <t>Diego:</t>
        </r>
        <r>
          <rPr>
            <sz val="9"/>
            <color indexed="81"/>
            <rFont val="Tahoma"/>
            <family val="2"/>
          </rPr>
          <t xml:space="preserve">
inserire il numero di ore per la corrispondente attività da retribuire</t>
        </r>
      </text>
    </comment>
    <comment ref="S41" authorId="0">
      <text>
        <r>
          <rPr>
            <b/>
            <sz val="9"/>
            <color indexed="81"/>
            <rFont val="Tahoma"/>
            <family val="2"/>
          </rPr>
          <t>Diego:</t>
        </r>
        <r>
          <rPr>
            <sz val="9"/>
            <color indexed="81"/>
            <rFont val="Tahoma"/>
            <family val="2"/>
          </rPr>
          <t xml:space="preserve">
inserire il numero di ore per la corrispondente attività da retribuire</t>
        </r>
      </text>
    </comment>
    <comment ref="T41" authorId="0">
      <text>
        <r>
          <rPr>
            <b/>
            <sz val="9"/>
            <color indexed="81"/>
            <rFont val="Tahoma"/>
            <family val="2"/>
          </rPr>
          <t>Diego:</t>
        </r>
        <r>
          <rPr>
            <sz val="9"/>
            <color indexed="81"/>
            <rFont val="Tahoma"/>
            <family val="2"/>
          </rPr>
          <t xml:space="preserve">
inserire il numero di ore per la corrispondente attività da retribuire</t>
        </r>
      </text>
    </comment>
    <comment ref="U41" authorId="0">
      <text>
        <r>
          <rPr>
            <b/>
            <sz val="9"/>
            <color indexed="81"/>
            <rFont val="Tahoma"/>
            <family val="2"/>
          </rPr>
          <t>Diego:</t>
        </r>
        <r>
          <rPr>
            <sz val="9"/>
            <color indexed="81"/>
            <rFont val="Tahoma"/>
            <family val="2"/>
          </rPr>
          <t xml:space="preserve">
inserire il numero di ore per la corrispondente attività da retribuire</t>
        </r>
      </text>
    </comment>
  </commentList>
</comments>
</file>

<file path=xl/comments29.xml><?xml version="1.0" encoding="utf-8"?>
<comments xmlns="http://schemas.openxmlformats.org/spreadsheetml/2006/main">
  <authors>
    <author>DSGA</author>
    <author>Diego</author>
  </authors>
  <commentList>
    <comment ref="C7" authorId="0">
      <text>
        <r>
          <rPr>
            <b/>
            <sz val="9"/>
            <color indexed="81"/>
            <rFont val="Tahoma"/>
            <family val="2"/>
          </rPr>
          <t>DSGA:</t>
        </r>
        <r>
          <rPr>
            <sz val="9"/>
            <color indexed="81"/>
            <rFont val="Tahoma"/>
            <family val="2"/>
          </rPr>
          <t xml:space="preserve">
inserire il nome</t>
        </r>
      </text>
    </comment>
    <comment ref="E7" authorId="1">
      <text>
        <r>
          <rPr>
            <b/>
            <sz val="9"/>
            <color indexed="81"/>
            <rFont val="Tahoma"/>
            <family val="2"/>
          </rPr>
          <t>Diego:</t>
        </r>
        <r>
          <rPr>
            <sz val="9"/>
            <color indexed="81"/>
            <rFont val="Tahoma"/>
            <family val="2"/>
          </rPr>
          <t xml:space="preserve">
INSERIRE IL COMPENSO</t>
        </r>
      </text>
    </comment>
    <comment ref="E8" authorId="1">
      <text>
        <r>
          <rPr>
            <b/>
            <sz val="9"/>
            <color indexed="81"/>
            <rFont val="Tahoma"/>
            <family val="2"/>
          </rPr>
          <t>Diego:</t>
        </r>
        <r>
          <rPr>
            <sz val="9"/>
            <color indexed="81"/>
            <rFont val="Tahoma"/>
            <family val="2"/>
          </rPr>
          <t xml:space="preserve">
INSERIRE IL COMPENSO</t>
        </r>
      </text>
    </comment>
    <comment ref="E9" authorId="1">
      <text>
        <r>
          <rPr>
            <b/>
            <sz val="9"/>
            <color indexed="81"/>
            <rFont val="Tahoma"/>
            <family val="2"/>
          </rPr>
          <t>Diego:</t>
        </r>
        <r>
          <rPr>
            <sz val="9"/>
            <color indexed="81"/>
            <rFont val="Tahoma"/>
            <family val="2"/>
          </rPr>
          <t xml:space="preserve">
INSERIRE IL COMPENSO</t>
        </r>
      </text>
    </comment>
    <comment ref="E10" authorId="1">
      <text>
        <r>
          <rPr>
            <b/>
            <sz val="9"/>
            <color indexed="81"/>
            <rFont val="Tahoma"/>
            <family val="2"/>
          </rPr>
          <t>Diego:</t>
        </r>
        <r>
          <rPr>
            <sz val="9"/>
            <color indexed="81"/>
            <rFont val="Tahoma"/>
            <family val="2"/>
          </rPr>
          <t xml:space="preserve">
INSERIRE IL COMPENSO</t>
        </r>
      </text>
    </comment>
    <comment ref="E11" authorId="1">
      <text>
        <r>
          <rPr>
            <b/>
            <sz val="9"/>
            <color indexed="81"/>
            <rFont val="Tahoma"/>
            <family val="2"/>
          </rPr>
          <t>Diego:</t>
        </r>
        <r>
          <rPr>
            <sz val="9"/>
            <color indexed="81"/>
            <rFont val="Tahoma"/>
            <family val="2"/>
          </rPr>
          <t xml:space="preserve">
INSERIRE IL COMPENSO</t>
        </r>
      </text>
    </comment>
    <comment ref="E14" authorId="1">
      <text>
        <r>
          <rPr>
            <b/>
            <sz val="9"/>
            <color indexed="81"/>
            <rFont val="Tahoma"/>
            <family val="2"/>
          </rPr>
          <t>Diego:</t>
        </r>
        <r>
          <rPr>
            <sz val="9"/>
            <color indexed="81"/>
            <rFont val="Tahoma"/>
            <family val="2"/>
          </rPr>
          <t xml:space="preserve">
INSERIRE IL COMPENSO</t>
        </r>
      </text>
    </comment>
    <comment ref="E15" authorId="1">
      <text>
        <r>
          <rPr>
            <b/>
            <sz val="9"/>
            <color indexed="81"/>
            <rFont val="Tahoma"/>
            <family val="2"/>
          </rPr>
          <t>Diego:</t>
        </r>
        <r>
          <rPr>
            <sz val="9"/>
            <color indexed="81"/>
            <rFont val="Tahoma"/>
            <family val="2"/>
          </rPr>
          <t xml:space="preserve">
INSERIRE IL COMPENSO</t>
        </r>
      </text>
    </comment>
    <comment ref="E16" authorId="1">
      <text>
        <r>
          <rPr>
            <b/>
            <sz val="9"/>
            <color indexed="81"/>
            <rFont val="Tahoma"/>
            <family val="2"/>
          </rPr>
          <t>Diego:</t>
        </r>
        <r>
          <rPr>
            <sz val="9"/>
            <color indexed="81"/>
            <rFont val="Tahoma"/>
            <family val="2"/>
          </rPr>
          <t xml:space="preserve">
INSERIRE IL COMPENSO</t>
        </r>
      </text>
    </comment>
  </commentList>
</comments>
</file>

<file path=xl/comments3.xml><?xml version="1.0" encoding="utf-8"?>
<comments xmlns="http://schemas.openxmlformats.org/spreadsheetml/2006/main">
  <authors>
    <author>Diego</author>
  </authors>
  <commentList>
    <comment ref="E2" authorId="0">
      <text>
        <r>
          <rPr>
            <b/>
            <sz val="9"/>
            <color indexed="81"/>
            <rFont val="Tahoma"/>
            <family val="2"/>
          </rPr>
          <t>Diego:</t>
        </r>
        <r>
          <rPr>
            <sz val="9"/>
            <color indexed="81"/>
            <rFont val="Tahoma"/>
            <family val="2"/>
          </rPr>
          <t xml:space="preserve">
Inserire il dato hh:mm:ss</t>
        </r>
      </text>
    </comment>
    <comment ref="A6" authorId="0">
      <text>
        <r>
          <rPr>
            <b/>
            <sz val="9"/>
            <color indexed="81"/>
            <rFont val="Tahoma"/>
            <family val="2"/>
          </rPr>
          <t>Diego:</t>
        </r>
        <r>
          <rPr>
            <sz val="9"/>
            <color indexed="81"/>
            <rFont val="Tahoma"/>
            <family val="2"/>
          </rPr>
          <t xml:space="preserve">
scrivere il cognome e nome del rappresentante sindacale</t>
        </r>
      </text>
    </comment>
    <comment ref="D6" authorId="0">
      <text>
        <r>
          <rPr>
            <b/>
            <sz val="9"/>
            <color indexed="81"/>
            <rFont val="Tahoma"/>
            <family val="2"/>
          </rPr>
          <t>Diego:</t>
        </r>
        <r>
          <rPr>
            <sz val="9"/>
            <color indexed="81"/>
            <rFont val="Tahoma"/>
            <family val="2"/>
          </rPr>
          <t xml:space="preserve">
scrivere il cognome e nome del rappresentante sindacale</t>
        </r>
      </text>
    </comment>
    <comment ref="G6" authorId="0">
      <text>
        <r>
          <rPr>
            <b/>
            <sz val="9"/>
            <color indexed="81"/>
            <rFont val="Tahoma"/>
            <family val="2"/>
          </rPr>
          <t>Diego:</t>
        </r>
        <r>
          <rPr>
            <sz val="9"/>
            <color indexed="81"/>
            <rFont val="Tahoma"/>
            <family val="2"/>
          </rPr>
          <t xml:space="preserve">
scrivere il cognome e nome del rappresentante sindacale</t>
        </r>
      </text>
    </comment>
    <comment ref="J6" authorId="0">
      <text>
        <r>
          <rPr>
            <b/>
            <sz val="9"/>
            <color indexed="81"/>
            <rFont val="Tahoma"/>
            <family val="2"/>
          </rPr>
          <t>Diego:</t>
        </r>
        <r>
          <rPr>
            <sz val="9"/>
            <color indexed="81"/>
            <rFont val="Tahoma"/>
            <family val="2"/>
          </rPr>
          <t xml:space="preserve">
scrivere il cognome e nome del rappresentante sindacale</t>
        </r>
      </text>
    </comment>
    <comment ref="M6" authorId="0">
      <text>
        <r>
          <rPr>
            <b/>
            <sz val="9"/>
            <color indexed="81"/>
            <rFont val="Tahoma"/>
            <family val="2"/>
          </rPr>
          <t>Diego:</t>
        </r>
        <r>
          <rPr>
            <sz val="9"/>
            <color indexed="81"/>
            <rFont val="Tahoma"/>
            <family val="2"/>
          </rPr>
          <t xml:space="preserve">
scrivere il cognome e nome del rappresentante sindacale</t>
        </r>
      </text>
    </comment>
    <comment ref="P6" authorId="0">
      <text>
        <r>
          <rPr>
            <b/>
            <sz val="9"/>
            <color indexed="81"/>
            <rFont val="Tahoma"/>
            <family val="2"/>
          </rPr>
          <t>Diego:</t>
        </r>
        <r>
          <rPr>
            <sz val="9"/>
            <color indexed="81"/>
            <rFont val="Tahoma"/>
            <family val="2"/>
          </rPr>
          <t xml:space="preserve">
scrivere il cognome e nome del rappresentante sindacale</t>
        </r>
      </text>
    </comment>
    <comment ref="A7" authorId="0">
      <text>
        <r>
          <rPr>
            <b/>
            <sz val="9"/>
            <color indexed="81"/>
            <rFont val="Tahoma"/>
            <family val="2"/>
          </rPr>
          <t>Diego:</t>
        </r>
        <r>
          <rPr>
            <sz val="9"/>
            <color indexed="81"/>
            <rFont val="Tahoma"/>
            <family val="2"/>
          </rPr>
          <t xml:space="preserve">
scrivere il cognome e nome del rappresentante sindacale</t>
        </r>
      </text>
    </comment>
    <comment ref="D7" authorId="0">
      <text>
        <r>
          <rPr>
            <b/>
            <sz val="9"/>
            <color indexed="81"/>
            <rFont val="Tahoma"/>
            <family val="2"/>
          </rPr>
          <t>Diego:</t>
        </r>
        <r>
          <rPr>
            <sz val="9"/>
            <color indexed="81"/>
            <rFont val="Tahoma"/>
            <family val="2"/>
          </rPr>
          <t xml:space="preserve">
scrivere il cognome e nome del rappresentante sindacale</t>
        </r>
      </text>
    </comment>
    <comment ref="G7" authorId="0">
      <text>
        <r>
          <rPr>
            <b/>
            <sz val="9"/>
            <color indexed="81"/>
            <rFont val="Tahoma"/>
            <family val="2"/>
          </rPr>
          <t>Diego:</t>
        </r>
        <r>
          <rPr>
            <sz val="9"/>
            <color indexed="81"/>
            <rFont val="Tahoma"/>
            <family val="2"/>
          </rPr>
          <t xml:space="preserve">
scrivere il cognome e nome del rappresentante sindacale</t>
        </r>
      </text>
    </comment>
    <comment ref="J7" authorId="0">
      <text>
        <r>
          <rPr>
            <b/>
            <sz val="9"/>
            <color indexed="81"/>
            <rFont val="Tahoma"/>
            <family val="2"/>
          </rPr>
          <t>Diego:</t>
        </r>
        <r>
          <rPr>
            <sz val="9"/>
            <color indexed="81"/>
            <rFont val="Tahoma"/>
            <family val="2"/>
          </rPr>
          <t xml:space="preserve">
scrivere il cognome e nome del rappresentante sindacale</t>
        </r>
      </text>
    </comment>
    <comment ref="M7" authorId="0">
      <text>
        <r>
          <rPr>
            <b/>
            <sz val="9"/>
            <color indexed="81"/>
            <rFont val="Tahoma"/>
            <family val="2"/>
          </rPr>
          <t>Diego:</t>
        </r>
        <r>
          <rPr>
            <sz val="9"/>
            <color indexed="81"/>
            <rFont val="Tahoma"/>
            <family val="2"/>
          </rPr>
          <t xml:space="preserve">
scrivere il cognome e nome del rappresentante sindacale</t>
        </r>
      </text>
    </comment>
    <comment ref="P7" authorId="0">
      <text>
        <r>
          <rPr>
            <b/>
            <sz val="9"/>
            <color indexed="81"/>
            <rFont val="Tahoma"/>
            <family val="2"/>
          </rPr>
          <t>Diego:</t>
        </r>
        <r>
          <rPr>
            <sz val="9"/>
            <color indexed="81"/>
            <rFont val="Tahoma"/>
            <family val="2"/>
          </rPr>
          <t xml:space="preserve">
scrivere il cognome e nome del rappresentante sindacale</t>
        </r>
      </text>
    </comment>
    <comment ref="A9" authorId="0">
      <text>
        <r>
          <rPr>
            <b/>
            <sz val="9"/>
            <color indexed="81"/>
            <rFont val="Tahoma"/>
            <family val="2"/>
          </rPr>
          <t>Diego:</t>
        </r>
        <r>
          <rPr>
            <sz val="9"/>
            <color indexed="81"/>
            <rFont val="Tahoma"/>
            <family val="2"/>
          </rPr>
          <t xml:space="preserve">
inserire la data</t>
        </r>
      </text>
    </comment>
    <comment ref="B9" authorId="0">
      <text>
        <r>
          <rPr>
            <b/>
            <sz val="9"/>
            <color indexed="81"/>
            <rFont val="Tahoma"/>
            <family val="2"/>
          </rPr>
          <t>Diego:</t>
        </r>
        <r>
          <rPr>
            <sz val="9"/>
            <color indexed="81"/>
            <rFont val="Tahoma"/>
            <family val="2"/>
          </rPr>
          <t xml:space="preserve">
inserire l'orario del permesso usufruito</t>
        </r>
      </text>
    </comment>
    <comment ref="D9" authorId="0">
      <text>
        <r>
          <rPr>
            <b/>
            <sz val="9"/>
            <color indexed="81"/>
            <rFont val="Tahoma"/>
            <family val="2"/>
          </rPr>
          <t>Diego:</t>
        </r>
        <r>
          <rPr>
            <sz val="9"/>
            <color indexed="81"/>
            <rFont val="Tahoma"/>
            <family val="2"/>
          </rPr>
          <t xml:space="preserve">
inserire la data</t>
        </r>
      </text>
    </comment>
    <comment ref="E9" authorId="0">
      <text>
        <r>
          <rPr>
            <b/>
            <sz val="9"/>
            <color indexed="81"/>
            <rFont val="Tahoma"/>
            <family val="2"/>
          </rPr>
          <t>Diego:</t>
        </r>
        <r>
          <rPr>
            <sz val="9"/>
            <color indexed="81"/>
            <rFont val="Tahoma"/>
            <family val="2"/>
          </rPr>
          <t xml:space="preserve">
inserire l'orario della prestazione straordinaria</t>
        </r>
      </text>
    </comment>
    <comment ref="G9" authorId="0">
      <text>
        <r>
          <rPr>
            <b/>
            <sz val="9"/>
            <color indexed="81"/>
            <rFont val="Tahoma"/>
            <family val="2"/>
          </rPr>
          <t>Diego:</t>
        </r>
        <r>
          <rPr>
            <sz val="9"/>
            <color indexed="81"/>
            <rFont val="Tahoma"/>
            <family val="2"/>
          </rPr>
          <t xml:space="preserve">
inserire la data</t>
        </r>
      </text>
    </comment>
    <comment ref="H9" authorId="0">
      <text>
        <r>
          <rPr>
            <b/>
            <sz val="9"/>
            <color indexed="81"/>
            <rFont val="Tahoma"/>
            <family val="2"/>
          </rPr>
          <t>Diego:</t>
        </r>
        <r>
          <rPr>
            <sz val="9"/>
            <color indexed="81"/>
            <rFont val="Tahoma"/>
            <family val="2"/>
          </rPr>
          <t xml:space="preserve">
inserire l'orario della prestazione come intensificazione</t>
        </r>
      </text>
    </comment>
    <comment ref="J9" authorId="0">
      <text>
        <r>
          <rPr>
            <b/>
            <sz val="9"/>
            <color indexed="81"/>
            <rFont val="Tahoma"/>
            <family val="2"/>
          </rPr>
          <t>Diego:</t>
        </r>
        <r>
          <rPr>
            <sz val="9"/>
            <color indexed="81"/>
            <rFont val="Tahoma"/>
            <family val="2"/>
          </rPr>
          <t xml:space="preserve">
inserire la data</t>
        </r>
      </text>
    </comment>
    <comment ref="K9" authorId="0">
      <text>
        <r>
          <rPr>
            <b/>
            <sz val="9"/>
            <color indexed="81"/>
            <rFont val="Tahoma"/>
            <family val="2"/>
          </rPr>
          <t>Diego:</t>
        </r>
        <r>
          <rPr>
            <sz val="9"/>
            <color indexed="81"/>
            <rFont val="Tahoma"/>
            <family val="2"/>
          </rPr>
          <t xml:space="preserve">
inserire l'orario del permesso usufruito</t>
        </r>
      </text>
    </comment>
    <comment ref="M9" authorId="0">
      <text>
        <r>
          <rPr>
            <b/>
            <sz val="9"/>
            <color indexed="81"/>
            <rFont val="Tahoma"/>
            <family val="2"/>
          </rPr>
          <t>Diego:</t>
        </r>
        <r>
          <rPr>
            <sz val="9"/>
            <color indexed="81"/>
            <rFont val="Tahoma"/>
            <family val="2"/>
          </rPr>
          <t xml:space="preserve">
inserire la data</t>
        </r>
      </text>
    </comment>
    <comment ref="N9" authorId="0">
      <text>
        <r>
          <rPr>
            <b/>
            <sz val="9"/>
            <color indexed="81"/>
            <rFont val="Tahoma"/>
            <family val="2"/>
          </rPr>
          <t>Diego:</t>
        </r>
        <r>
          <rPr>
            <sz val="9"/>
            <color indexed="81"/>
            <rFont val="Tahoma"/>
            <family val="2"/>
          </rPr>
          <t xml:space="preserve">
inserire l'orario della prestazione straordinaria</t>
        </r>
      </text>
    </comment>
    <comment ref="P9" authorId="0">
      <text>
        <r>
          <rPr>
            <b/>
            <sz val="9"/>
            <color indexed="81"/>
            <rFont val="Tahoma"/>
            <family val="2"/>
          </rPr>
          <t>Diego:</t>
        </r>
        <r>
          <rPr>
            <sz val="9"/>
            <color indexed="81"/>
            <rFont val="Tahoma"/>
            <family val="2"/>
          </rPr>
          <t xml:space="preserve">
inserire la data</t>
        </r>
      </text>
    </comment>
    <comment ref="Q9" authorId="0">
      <text>
        <r>
          <rPr>
            <b/>
            <sz val="9"/>
            <color indexed="81"/>
            <rFont val="Tahoma"/>
            <family val="2"/>
          </rPr>
          <t>Diego:</t>
        </r>
        <r>
          <rPr>
            <sz val="9"/>
            <color indexed="81"/>
            <rFont val="Tahoma"/>
            <family val="2"/>
          </rPr>
          <t xml:space="preserve">
inserire l'orario della prestazione come intensificazione</t>
        </r>
      </text>
    </comment>
    <comment ref="A10" authorId="0">
      <text>
        <r>
          <rPr>
            <b/>
            <sz val="9"/>
            <color indexed="81"/>
            <rFont val="Tahoma"/>
            <family val="2"/>
          </rPr>
          <t>Diego:</t>
        </r>
        <r>
          <rPr>
            <sz val="9"/>
            <color indexed="81"/>
            <rFont val="Tahoma"/>
            <family val="2"/>
          </rPr>
          <t xml:space="preserve">
inserire la data</t>
        </r>
      </text>
    </comment>
    <comment ref="B10" authorId="0">
      <text>
        <r>
          <rPr>
            <b/>
            <sz val="9"/>
            <color indexed="81"/>
            <rFont val="Tahoma"/>
            <family val="2"/>
          </rPr>
          <t>Diego:</t>
        </r>
        <r>
          <rPr>
            <sz val="9"/>
            <color indexed="81"/>
            <rFont val="Tahoma"/>
            <family val="2"/>
          </rPr>
          <t xml:space="preserve">
inserire l'orario del permesso usufruito</t>
        </r>
      </text>
    </comment>
    <comment ref="D10" authorId="0">
      <text>
        <r>
          <rPr>
            <b/>
            <sz val="9"/>
            <color indexed="81"/>
            <rFont val="Tahoma"/>
            <family val="2"/>
          </rPr>
          <t>Diego:</t>
        </r>
        <r>
          <rPr>
            <sz val="9"/>
            <color indexed="81"/>
            <rFont val="Tahoma"/>
            <family val="2"/>
          </rPr>
          <t xml:space="preserve">
inserire la data</t>
        </r>
      </text>
    </comment>
    <comment ref="E10" authorId="0">
      <text>
        <r>
          <rPr>
            <b/>
            <sz val="9"/>
            <color indexed="81"/>
            <rFont val="Tahoma"/>
            <family val="2"/>
          </rPr>
          <t>Diego:</t>
        </r>
        <r>
          <rPr>
            <sz val="9"/>
            <color indexed="81"/>
            <rFont val="Tahoma"/>
            <family val="2"/>
          </rPr>
          <t xml:space="preserve">
inserire l'orario della prestazione straordinaria</t>
        </r>
      </text>
    </comment>
    <comment ref="G10" authorId="0">
      <text>
        <r>
          <rPr>
            <b/>
            <sz val="9"/>
            <color indexed="81"/>
            <rFont val="Tahoma"/>
            <family val="2"/>
          </rPr>
          <t>Diego:</t>
        </r>
        <r>
          <rPr>
            <sz val="9"/>
            <color indexed="81"/>
            <rFont val="Tahoma"/>
            <family val="2"/>
          </rPr>
          <t xml:space="preserve">
inserire la data</t>
        </r>
      </text>
    </comment>
    <comment ref="H10" authorId="0">
      <text>
        <r>
          <rPr>
            <b/>
            <sz val="9"/>
            <color indexed="81"/>
            <rFont val="Tahoma"/>
            <family val="2"/>
          </rPr>
          <t>Diego:</t>
        </r>
        <r>
          <rPr>
            <sz val="9"/>
            <color indexed="81"/>
            <rFont val="Tahoma"/>
            <family val="2"/>
          </rPr>
          <t xml:space="preserve">
inserire l'orario della prestazione come intensificazione</t>
        </r>
      </text>
    </comment>
    <comment ref="J10" authorId="0">
      <text>
        <r>
          <rPr>
            <b/>
            <sz val="9"/>
            <color indexed="81"/>
            <rFont val="Tahoma"/>
            <family val="2"/>
          </rPr>
          <t>Diego:</t>
        </r>
        <r>
          <rPr>
            <sz val="9"/>
            <color indexed="81"/>
            <rFont val="Tahoma"/>
            <family val="2"/>
          </rPr>
          <t xml:space="preserve">
inserire la data</t>
        </r>
      </text>
    </comment>
    <comment ref="K10" authorId="0">
      <text>
        <r>
          <rPr>
            <b/>
            <sz val="9"/>
            <color indexed="81"/>
            <rFont val="Tahoma"/>
            <family val="2"/>
          </rPr>
          <t>Diego:</t>
        </r>
        <r>
          <rPr>
            <sz val="9"/>
            <color indexed="81"/>
            <rFont val="Tahoma"/>
            <family val="2"/>
          </rPr>
          <t xml:space="preserve">
inserire l'orario del permesso usufruito</t>
        </r>
      </text>
    </comment>
    <comment ref="M10" authorId="0">
      <text>
        <r>
          <rPr>
            <b/>
            <sz val="9"/>
            <color indexed="81"/>
            <rFont val="Tahoma"/>
            <family val="2"/>
          </rPr>
          <t>Diego:</t>
        </r>
        <r>
          <rPr>
            <sz val="9"/>
            <color indexed="81"/>
            <rFont val="Tahoma"/>
            <family val="2"/>
          </rPr>
          <t xml:space="preserve">
inserire la data</t>
        </r>
      </text>
    </comment>
    <comment ref="N10" authorId="0">
      <text>
        <r>
          <rPr>
            <b/>
            <sz val="9"/>
            <color indexed="81"/>
            <rFont val="Tahoma"/>
            <family val="2"/>
          </rPr>
          <t>Diego:</t>
        </r>
        <r>
          <rPr>
            <sz val="9"/>
            <color indexed="81"/>
            <rFont val="Tahoma"/>
            <family val="2"/>
          </rPr>
          <t xml:space="preserve">
inserire l'orario della prestazione straordinaria</t>
        </r>
      </text>
    </comment>
    <comment ref="P10" authorId="0">
      <text>
        <r>
          <rPr>
            <b/>
            <sz val="9"/>
            <color indexed="81"/>
            <rFont val="Tahoma"/>
            <family val="2"/>
          </rPr>
          <t>Diego:</t>
        </r>
        <r>
          <rPr>
            <sz val="9"/>
            <color indexed="81"/>
            <rFont val="Tahoma"/>
            <family val="2"/>
          </rPr>
          <t xml:space="preserve">
inserire la data</t>
        </r>
      </text>
    </comment>
    <comment ref="Q10" authorId="0">
      <text>
        <r>
          <rPr>
            <b/>
            <sz val="9"/>
            <color indexed="81"/>
            <rFont val="Tahoma"/>
            <family val="2"/>
          </rPr>
          <t>Diego:</t>
        </r>
        <r>
          <rPr>
            <sz val="9"/>
            <color indexed="81"/>
            <rFont val="Tahoma"/>
            <family val="2"/>
          </rPr>
          <t xml:space="preserve">
inserire l'orario della prestazione come intensificazione</t>
        </r>
      </text>
    </comment>
    <comment ref="A11" authorId="0">
      <text>
        <r>
          <rPr>
            <b/>
            <sz val="9"/>
            <color indexed="81"/>
            <rFont val="Tahoma"/>
            <family val="2"/>
          </rPr>
          <t>Diego:</t>
        </r>
        <r>
          <rPr>
            <sz val="9"/>
            <color indexed="81"/>
            <rFont val="Tahoma"/>
            <family val="2"/>
          </rPr>
          <t xml:space="preserve">
inserire la data</t>
        </r>
      </text>
    </comment>
    <comment ref="B11" authorId="0">
      <text>
        <r>
          <rPr>
            <b/>
            <sz val="9"/>
            <color indexed="81"/>
            <rFont val="Tahoma"/>
            <family val="2"/>
          </rPr>
          <t>Diego:</t>
        </r>
        <r>
          <rPr>
            <sz val="9"/>
            <color indexed="81"/>
            <rFont val="Tahoma"/>
            <family val="2"/>
          </rPr>
          <t xml:space="preserve">
inserire l'orario del permesso usufruito</t>
        </r>
      </text>
    </comment>
    <comment ref="D11" authorId="0">
      <text>
        <r>
          <rPr>
            <b/>
            <sz val="9"/>
            <color indexed="81"/>
            <rFont val="Tahoma"/>
            <family val="2"/>
          </rPr>
          <t>Diego:</t>
        </r>
        <r>
          <rPr>
            <sz val="9"/>
            <color indexed="81"/>
            <rFont val="Tahoma"/>
            <family val="2"/>
          </rPr>
          <t xml:space="preserve">
inserire la data</t>
        </r>
      </text>
    </comment>
    <comment ref="E11" authorId="0">
      <text>
        <r>
          <rPr>
            <b/>
            <sz val="9"/>
            <color indexed="81"/>
            <rFont val="Tahoma"/>
            <family val="2"/>
          </rPr>
          <t>Diego:</t>
        </r>
        <r>
          <rPr>
            <sz val="9"/>
            <color indexed="81"/>
            <rFont val="Tahoma"/>
            <family val="2"/>
          </rPr>
          <t xml:space="preserve">
inserire l'orario della prestazione straordinaria</t>
        </r>
      </text>
    </comment>
    <comment ref="G11" authorId="0">
      <text>
        <r>
          <rPr>
            <b/>
            <sz val="9"/>
            <color indexed="81"/>
            <rFont val="Tahoma"/>
            <family val="2"/>
          </rPr>
          <t>Diego:</t>
        </r>
        <r>
          <rPr>
            <sz val="9"/>
            <color indexed="81"/>
            <rFont val="Tahoma"/>
            <family val="2"/>
          </rPr>
          <t xml:space="preserve">
inserire la data</t>
        </r>
      </text>
    </comment>
    <comment ref="H11" authorId="0">
      <text>
        <r>
          <rPr>
            <b/>
            <sz val="9"/>
            <color indexed="81"/>
            <rFont val="Tahoma"/>
            <family val="2"/>
          </rPr>
          <t>Diego:</t>
        </r>
        <r>
          <rPr>
            <sz val="9"/>
            <color indexed="81"/>
            <rFont val="Tahoma"/>
            <family val="2"/>
          </rPr>
          <t xml:space="preserve">
inserire l'orario della prestazione come intensificazione</t>
        </r>
      </text>
    </comment>
    <comment ref="J11" authorId="0">
      <text>
        <r>
          <rPr>
            <b/>
            <sz val="9"/>
            <color indexed="81"/>
            <rFont val="Tahoma"/>
            <family val="2"/>
          </rPr>
          <t>Diego:</t>
        </r>
        <r>
          <rPr>
            <sz val="9"/>
            <color indexed="81"/>
            <rFont val="Tahoma"/>
            <family val="2"/>
          </rPr>
          <t xml:space="preserve">
inserire la data</t>
        </r>
      </text>
    </comment>
    <comment ref="K11" authorId="0">
      <text>
        <r>
          <rPr>
            <b/>
            <sz val="9"/>
            <color indexed="81"/>
            <rFont val="Tahoma"/>
            <family val="2"/>
          </rPr>
          <t>Diego:</t>
        </r>
        <r>
          <rPr>
            <sz val="9"/>
            <color indexed="81"/>
            <rFont val="Tahoma"/>
            <family val="2"/>
          </rPr>
          <t xml:space="preserve">
inserire l'orario del permesso usufruito</t>
        </r>
      </text>
    </comment>
    <comment ref="M11" authorId="0">
      <text>
        <r>
          <rPr>
            <b/>
            <sz val="9"/>
            <color indexed="81"/>
            <rFont val="Tahoma"/>
            <family val="2"/>
          </rPr>
          <t>Diego:</t>
        </r>
        <r>
          <rPr>
            <sz val="9"/>
            <color indexed="81"/>
            <rFont val="Tahoma"/>
            <family val="2"/>
          </rPr>
          <t xml:space="preserve">
inserire la data</t>
        </r>
      </text>
    </comment>
    <comment ref="N11" authorId="0">
      <text>
        <r>
          <rPr>
            <b/>
            <sz val="9"/>
            <color indexed="81"/>
            <rFont val="Tahoma"/>
            <family val="2"/>
          </rPr>
          <t>Diego:</t>
        </r>
        <r>
          <rPr>
            <sz val="9"/>
            <color indexed="81"/>
            <rFont val="Tahoma"/>
            <family val="2"/>
          </rPr>
          <t xml:space="preserve">
inserire l'orario della prestazione straordinaria</t>
        </r>
      </text>
    </comment>
    <comment ref="P11" authorId="0">
      <text>
        <r>
          <rPr>
            <b/>
            <sz val="9"/>
            <color indexed="81"/>
            <rFont val="Tahoma"/>
            <family val="2"/>
          </rPr>
          <t>Diego:</t>
        </r>
        <r>
          <rPr>
            <sz val="9"/>
            <color indexed="81"/>
            <rFont val="Tahoma"/>
            <family val="2"/>
          </rPr>
          <t xml:space="preserve">
inserire la data</t>
        </r>
      </text>
    </comment>
    <comment ref="Q11" authorId="0">
      <text>
        <r>
          <rPr>
            <b/>
            <sz val="9"/>
            <color indexed="81"/>
            <rFont val="Tahoma"/>
            <family val="2"/>
          </rPr>
          <t>Diego:</t>
        </r>
        <r>
          <rPr>
            <sz val="9"/>
            <color indexed="81"/>
            <rFont val="Tahoma"/>
            <family val="2"/>
          </rPr>
          <t xml:space="preserve">
inserire l'orario della prestazione come intensificazione</t>
        </r>
      </text>
    </comment>
    <comment ref="A12" authorId="0">
      <text>
        <r>
          <rPr>
            <b/>
            <sz val="9"/>
            <color indexed="81"/>
            <rFont val="Tahoma"/>
            <family val="2"/>
          </rPr>
          <t>Diego:</t>
        </r>
        <r>
          <rPr>
            <sz val="9"/>
            <color indexed="81"/>
            <rFont val="Tahoma"/>
            <family val="2"/>
          </rPr>
          <t xml:space="preserve">
inserire la data</t>
        </r>
      </text>
    </comment>
    <comment ref="B12" authorId="0">
      <text>
        <r>
          <rPr>
            <b/>
            <sz val="9"/>
            <color indexed="81"/>
            <rFont val="Tahoma"/>
            <family val="2"/>
          </rPr>
          <t>Diego:</t>
        </r>
        <r>
          <rPr>
            <sz val="9"/>
            <color indexed="81"/>
            <rFont val="Tahoma"/>
            <family val="2"/>
          </rPr>
          <t xml:space="preserve">
inserire l'orario del permesso usufruito</t>
        </r>
      </text>
    </comment>
    <comment ref="D12" authorId="0">
      <text>
        <r>
          <rPr>
            <b/>
            <sz val="9"/>
            <color indexed="81"/>
            <rFont val="Tahoma"/>
            <family val="2"/>
          </rPr>
          <t>Diego:</t>
        </r>
        <r>
          <rPr>
            <sz val="9"/>
            <color indexed="81"/>
            <rFont val="Tahoma"/>
            <family val="2"/>
          </rPr>
          <t xml:space="preserve">
inserire la data</t>
        </r>
      </text>
    </comment>
    <comment ref="E12" authorId="0">
      <text>
        <r>
          <rPr>
            <b/>
            <sz val="9"/>
            <color indexed="81"/>
            <rFont val="Tahoma"/>
            <family val="2"/>
          </rPr>
          <t>Diego:</t>
        </r>
        <r>
          <rPr>
            <sz val="9"/>
            <color indexed="81"/>
            <rFont val="Tahoma"/>
            <family val="2"/>
          </rPr>
          <t xml:space="preserve">
inserire l'orario della prestazione straordinaria</t>
        </r>
      </text>
    </comment>
    <comment ref="G12" authorId="0">
      <text>
        <r>
          <rPr>
            <b/>
            <sz val="9"/>
            <color indexed="81"/>
            <rFont val="Tahoma"/>
            <family val="2"/>
          </rPr>
          <t>Diego:</t>
        </r>
        <r>
          <rPr>
            <sz val="9"/>
            <color indexed="81"/>
            <rFont val="Tahoma"/>
            <family val="2"/>
          </rPr>
          <t xml:space="preserve">
inserire la data</t>
        </r>
      </text>
    </comment>
    <comment ref="H12" authorId="0">
      <text>
        <r>
          <rPr>
            <b/>
            <sz val="9"/>
            <color indexed="81"/>
            <rFont val="Tahoma"/>
            <family val="2"/>
          </rPr>
          <t>Diego:</t>
        </r>
        <r>
          <rPr>
            <sz val="9"/>
            <color indexed="81"/>
            <rFont val="Tahoma"/>
            <family val="2"/>
          </rPr>
          <t xml:space="preserve">
inserire l'orario della prestazione come intensificazione</t>
        </r>
      </text>
    </comment>
    <comment ref="J12" authorId="0">
      <text>
        <r>
          <rPr>
            <b/>
            <sz val="9"/>
            <color indexed="81"/>
            <rFont val="Tahoma"/>
            <family val="2"/>
          </rPr>
          <t>Diego:</t>
        </r>
        <r>
          <rPr>
            <sz val="9"/>
            <color indexed="81"/>
            <rFont val="Tahoma"/>
            <family val="2"/>
          </rPr>
          <t xml:space="preserve">
inserire la data</t>
        </r>
      </text>
    </comment>
    <comment ref="K12" authorId="0">
      <text>
        <r>
          <rPr>
            <b/>
            <sz val="9"/>
            <color indexed="81"/>
            <rFont val="Tahoma"/>
            <family val="2"/>
          </rPr>
          <t>Diego:</t>
        </r>
        <r>
          <rPr>
            <sz val="9"/>
            <color indexed="81"/>
            <rFont val="Tahoma"/>
            <family val="2"/>
          </rPr>
          <t xml:space="preserve">
inserire l'orario del permesso usufruito</t>
        </r>
      </text>
    </comment>
    <comment ref="M12" authorId="0">
      <text>
        <r>
          <rPr>
            <b/>
            <sz val="9"/>
            <color indexed="81"/>
            <rFont val="Tahoma"/>
            <family val="2"/>
          </rPr>
          <t>Diego:</t>
        </r>
        <r>
          <rPr>
            <sz val="9"/>
            <color indexed="81"/>
            <rFont val="Tahoma"/>
            <family val="2"/>
          </rPr>
          <t xml:space="preserve">
inserire la data</t>
        </r>
      </text>
    </comment>
    <comment ref="N12" authorId="0">
      <text>
        <r>
          <rPr>
            <b/>
            <sz val="9"/>
            <color indexed="81"/>
            <rFont val="Tahoma"/>
            <family val="2"/>
          </rPr>
          <t>Diego:</t>
        </r>
        <r>
          <rPr>
            <sz val="9"/>
            <color indexed="81"/>
            <rFont val="Tahoma"/>
            <family val="2"/>
          </rPr>
          <t xml:space="preserve">
inserire l'orario della prestazione straordinaria</t>
        </r>
      </text>
    </comment>
    <comment ref="P12" authorId="0">
      <text>
        <r>
          <rPr>
            <b/>
            <sz val="9"/>
            <color indexed="81"/>
            <rFont val="Tahoma"/>
            <family val="2"/>
          </rPr>
          <t>Diego:</t>
        </r>
        <r>
          <rPr>
            <sz val="9"/>
            <color indexed="81"/>
            <rFont val="Tahoma"/>
            <family val="2"/>
          </rPr>
          <t xml:space="preserve">
inserire la data</t>
        </r>
      </text>
    </comment>
    <comment ref="Q12" authorId="0">
      <text>
        <r>
          <rPr>
            <b/>
            <sz val="9"/>
            <color indexed="81"/>
            <rFont val="Tahoma"/>
            <family val="2"/>
          </rPr>
          <t>Diego:</t>
        </r>
        <r>
          <rPr>
            <sz val="9"/>
            <color indexed="81"/>
            <rFont val="Tahoma"/>
            <family val="2"/>
          </rPr>
          <t xml:space="preserve">
inserire l'orario della prestazione come intensificazione</t>
        </r>
      </text>
    </comment>
    <comment ref="A13" authorId="0">
      <text>
        <r>
          <rPr>
            <b/>
            <sz val="9"/>
            <color indexed="81"/>
            <rFont val="Tahoma"/>
            <family val="2"/>
          </rPr>
          <t>Diego:</t>
        </r>
        <r>
          <rPr>
            <sz val="9"/>
            <color indexed="81"/>
            <rFont val="Tahoma"/>
            <family val="2"/>
          </rPr>
          <t xml:space="preserve">
inserire la data</t>
        </r>
      </text>
    </comment>
    <comment ref="B13" authorId="0">
      <text>
        <r>
          <rPr>
            <b/>
            <sz val="9"/>
            <color indexed="81"/>
            <rFont val="Tahoma"/>
            <family val="2"/>
          </rPr>
          <t>Diego:</t>
        </r>
        <r>
          <rPr>
            <sz val="9"/>
            <color indexed="81"/>
            <rFont val="Tahoma"/>
            <family val="2"/>
          </rPr>
          <t xml:space="preserve">
inserire l'orario del permesso usufruito</t>
        </r>
      </text>
    </comment>
    <comment ref="D13" authorId="0">
      <text>
        <r>
          <rPr>
            <b/>
            <sz val="9"/>
            <color indexed="81"/>
            <rFont val="Tahoma"/>
            <family val="2"/>
          </rPr>
          <t>Diego:</t>
        </r>
        <r>
          <rPr>
            <sz val="9"/>
            <color indexed="81"/>
            <rFont val="Tahoma"/>
            <family val="2"/>
          </rPr>
          <t xml:space="preserve">
inserire la data</t>
        </r>
      </text>
    </comment>
    <comment ref="E13" authorId="0">
      <text>
        <r>
          <rPr>
            <b/>
            <sz val="9"/>
            <color indexed="81"/>
            <rFont val="Tahoma"/>
            <family val="2"/>
          </rPr>
          <t>Diego:</t>
        </r>
        <r>
          <rPr>
            <sz val="9"/>
            <color indexed="81"/>
            <rFont val="Tahoma"/>
            <family val="2"/>
          </rPr>
          <t xml:space="preserve">
inserire l'orario della prestazione straordinaria</t>
        </r>
      </text>
    </comment>
    <comment ref="G13" authorId="0">
      <text>
        <r>
          <rPr>
            <b/>
            <sz val="9"/>
            <color indexed="81"/>
            <rFont val="Tahoma"/>
            <family val="2"/>
          </rPr>
          <t>Diego:</t>
        </r>
        <r>
          <rPr>
            <sz val="9"/>
            <color indexed="81"/>
            <rFont val="Tahoma"/>
            <family val="2"/>
          </rPr>
          <t xml:space="preserve">
inserire la data</t>
        </r>
      </text>
    </comment>
    <comment ref="H13" authorId="0">
      <text>
        <r>
          <rPr>
            <b/>
            <sz val="9"/>
            <color indexed="81"/>
            <rFont val="Tahoma"/>
            <family val="2"/>
          </rPr>
          <t>Diego:</t>
        </r>
        <r>
          <rPr>
            <sz val="9"/>
            <color indexed="81"/>
            <rFont val="Tahoma"/>
            <family val="2"/>
          </rPr>
          <t xml:space="preserve">
inserire l'orario della prestazione come intensificazione</t>
        </r>
      </text>
    </comment>
    <comment ref="J13" authorId="0">
      <text>
        <r>
          <rPr>
            <b/>
            <sz val="9"/>
            <color indexed="81"/>
            <rFont val="Tahoma"/>
            <family val="2"/>
          </rPr>
          <t>Diego:</t>
        </r>
        <r>
          <rPr>
            <sz val="9"/>
            <color indexed="81"/>
            <rFont val="Tahoma"/>
            <family val="2"/>
          </rPr>
          <t xml:space="preserve">
inserire la data</t>
        </r>
      </text>
    </comment>
    <comment ref="K13" authorId="0">
      <text>
        <r>
          <rPr>
            <b/>
            <sz val="9"/>
            <color indexed="81"/>
            <rFont val="Tahoma"/>
            <family val="2"/>
          </rPr>
          <t>Diego:</t>
        </r>
        <r>
          <rPr>
            <sz val="9"/>
            <color indexed="81"/>
            <rFont val="Tahoma"/>
            <family val="2"/>
          </rPr>
          <t xml:space="preserve">
inserire l'orario del permesso usufruito</t>
        </r>
      </text>
    </comment>
    <comment ref="M13" authorId="0">
      <text>
        <r>
          <rPr>
            <b/>
            <sz val="9"/>
            <color indexed="81"/>
            <rFont val="Tahoma"/>
            <family val="2"/>
          </rPr>
          <t>Diego:</t>
        </r>
        <r>
          <rPr>
            <sz val="9"/>
            <color indexed="81"/>
            <rFont val="Tahoma"/>
            <family val="2"/>
          </rPr>
          <t xml:space="preserve">
inserire la data</t>
        </r>
      </text>
    </comment>
    <comment ref="N13" authorId="0">
      <text>
        <r>
          <rPr>
            <b/>
            <sz val="9"/>
            <color indexed="81"/>
            <rFont val="Tahoma"/>
            <family val="2"/>
          </rPr>
          <t>Diego:</t>
        </r>
        <r>
          <rPr>
            <sz val="9"/>
            <color indexed="81"/>
            <rFont val="Tahoma"/>
            <family val="2"/>
          </rPr>
          <t xml:space="preserve">
inserire l'orario della prestazione straordinaria</t>
        </r>
      </text>
    </comment>
    <comment ref="P13" authorId="0">
      <text>
        <r>
          <rPr>
            <b/>
            <sz val="9"/>
            <color indexed="81"/>
            <rFont val="Tahoma"/>
            <family val="2"/>
          </rPr>
          <t>Diego:</t>
        </r>
        <r>
          <rPr>
            <sz val="9"/>
            <color indexed="81"/>
            <rFont val="Tahoma"/>
            <family val="2"/>
          </rPr>
          <t xml:space="preserve">
inserire la data</t>
        </r>
      </text>
    </comment>
    <comment ref="Q13" authorId="0">
      <text>
        <r>
          <rPr>
            <b/>
            <sz val="9"/>
            <color indexed="81"/>
            <rFont val="Tahoma"/>
            <family val="2"/>
          </rPr>
          <t>Diego:</t>
        </r>
        <r>
          <rPr>
            <sz val="9"/>
            <color indexed="81"/>
            <rFont val="Tahoma"/>
            <family val="2"/>
          </rPr>
          <t xml:space="preserve">
inserire l'orario della prestazione come intensificazione</t>
        </r>
      </text>
    </comment>
    <comment ref="A14" authorId="0">
      <text>
        <r>
          <rPr>
            <b/>
            <sz val="9"/>
            <color indexed="81"/>
            <rFont val="Tahoma"/>
            <family val="2"/>
          </rPr>
          <t>Diego:</t>
        </r>
        <r>
          <rPr>
            <sz val="9"/>
            <color indexed="81"/>
            <rFont val="Tahoma"/>
            <family val="2"/>
          </rPr>
          <t xml:space="preserve">
inserire la data</t>
        </r>
      </text>
    </comment>
    <comment ref="B14" authorId="0">
      <text>
        <r>
          <rPr>
            <b/>
            <sz val="9"/>
            <color indexed="81"/>
            <rFont val="Tahoma"/>
            <family val="2"/>
          </rPr>
          <t>Diego:</t>
        </r>
        <r>
          <rPr>
            <sz val="9"/>
            <color indexed="81"/>
            <rFont val="Tahoma"/>
            <family val="2"/>
          </rPr>
          <t xml:space="preserve">
inserire l'orario del permesso usufruito</t>
        </r>
      </text>
    </comment>
    <comment ref="D14" authorId="0">
      <text>
        <r>
          <rPr>
            <b/>
            <sz val="9"/>
            <color indexed="81"/>
            <rFont val="Tahoma"/>
            <family val="2"/>
          </rPr>
          <t>Diego:</t>
        </r>
        <r>
          <rPr>
            <sz val="9"/>
            <color indexed="81"/>
            <rFont val="Tahoma"/>
            <family val="2"/>
          </rPr>
          <t xml:space="preserve">
inserire la data</t>
        </r>
      </text>
    </comment>
    <comment ref="E14" authorId="0">
      <text>
        <r>
          <rPr>
            <b/>
            <sz val="9"/>
            <color indexed="81"/>
            <rFont val="Tahoma"/>
            <family val="2"/>
          </rPr>
          <t>Diego:</t>
        </r>
        <r>
          <rPr>
            <sz val="9"/>
            <color indexed="81"/>
            <rFont val="Tahoma"/>
            <family val="2"/>
          </rPr>
          <t xml:space="preserve">
inserire l'orario della prestazione straordinaria</t>
        </r>
      </text>
    </comment>
    <comment ref="G14" authorId="0">
      <text>
        <r>
          <rPr>
            <b/>
            <sz val="9"/>
            <color indexed="81"/>
            <rFont val="Tahoma"/>
            <family val="2"/>
          </rPr>
          <t>Diego:</t>
        </r>
        <r>
          <rPr>
            <sz val="9"/>
            <color indexed="81"/>
            <rFont val="Tahoma"/>
            <family val="2"/>
          </rPr>
          <t xml:space="preserve">
inserire la data</t>
        </r>
      </text>
    </comment>
    <comment ref="H14" authorId="0">
      <text>
        <r>
          <rPr>
            <b/>
            <sz val="9"/>
            <color indexed="81"/>
            <rFont val="Tahoma"/>
            <family val="2"/>
          </rPr>
          <t>Diego:</t>
        </r>
        <r>
          <rPr>
            <sz val="9"/>
            <color indexed="81"/>
            <rFont val="Tahoma"/>
            <family val="2"/>
          </rPr>
          <t xml:space="preserve">
inserire l'orario della prestazione come intensificazione</t>
        </r>
      </text>
    </comment>
    <comment ref="J14" authorId="0">
      <text>
        <r>
          <rPr>
            <b/>
            <sz val="9"/>
            <color indexed="81"/>
            <rFont val="Tahoma"/>
            <family val="2"/>
          </rPr>
          <t>Diego:</t>
        </r>
        <r>
          <rPr>
            <sz val="9"/>
            <color indexed="81"/>
            <rFont val="Tahoma"/>
            <family val="2"/>
          </rPr>
          <t xml:space="preserve">
inserire la data</t>
        </r>
      </text>
    </comment>
    <comment ref="K14" authorId="0">
      <text>
        <r>
          <rPr>
            <b/>
            <sz val="9"/>
            <color indexed="81"/>
            <rFont val="Tahoma"/>
            <family val="2"/>
          </rPr>
          <t>Diego:</t>
        </r>
        <r>
          <rPr>
            <sz val="9"/>
            <color indexed="81"/>
            <rFont val="Tahoma"/>
            <family val="2"/>
          </rPr>
          <t xml:space="preserve">
inserire l'orario del permesso usufruito</t>
        </r>
      </text>
    </comment>
    <comment ref="M14" authorId="0">
      <text>
        <r>
          <rPr>
            <b/>
            <sz val="9"/>
            <color indexed="81"/>
            <rFont val="Tahoma"/>
            <family val="2"/>
          </rPr>
          <t>Diego:</t>
        </r>
        <r>
          <rPr>
            <sz val="9"/>
            <color indexed="81"/>
            <rFont val="Tahoma"/>
            <family val="2"/>
          </rPr>
          <t xml:space="preserve">
inserire la data</t>
        </r>
      </text>
    </comment>
    <comment ref="N14" authorId="0">
      <text>
        <r>
          <rPr>
            <b/>
            <sz val="9"/>
            <color indexed="81"/>
            <rFont val="Tahoma"/>
            <family val="2"/>
          </rPr>
          <t>Diego:</t>
        </r>
        <r>
          <rPr>
            <sz val="9"/>
            <color indexed="81"/>
            <rFont val="Tahoma"/>
            <family val="2"/>
          </rPr>
          <t xml:space="preserve">
inserire l'orario della prestazione straordinaria</t>
        </r>
      </text>
    </comment>
    <comment ref="P14" authorId="0">
      <text>
        <r>
          <rPr>
            <b/>
            <sz val="9"/>
            <color indexed="81"/>
            <rFont val="Tahoma"/>
            <family val="2"/>
          </rPr>
          <t>Diego:</t>
        </r>
        <r>
          <rPr>
            <sz val="9"/>
            <color indexed="81"/>
            <rFont val="Tahoma"/>
            <family val="2"/>
          </rPr>
          <t xml:space="preserve">
inserire la data</t>
        </r>
      </text>
    </comment>
    <comment ref="Q14" authorId="0">
      <text>
        <r>
          <rPr>
            <b/>
            <sz val="9"/>
            <color indexed="81"/>
            <rFont val="Tahoma"/>
            <family val="2"/>
          </rPr>
          <t>Diego:</t>
        </r>
        <r>
          <rPr>
            <sz val="9"/>
            <color indexed="81"/>
            <rFont val="Tahoma"/>
            <family val="2"/>
          </rPr>
          <t xml:space="preserve">
inserire l'orario della prestazione come intensificazione</t>
        </r>
      </text>
    </comment>
    <comment ref="A15" authorId="0">
      <text>
        <r>
          <rPr>
            <b/>
            <sz val="9"/>
            <color indexed="81"/>
            <rFont val="Tahoma"/>
            <family val="2"/>
          </rPr>
          <t>Diego:</t>
        </r>
        <r>
          <rPr>
            <sz val="9"/>
            <color indexed="81"/>
            <rFont val="Tahoma"/>
            <family val="2"/>
          </rPr>
          <t xml:space="preserve">
inserire la data</t>
        </r>
      </text>
    </comment>
    <comment ref="B15" authorId="0">
      <text>
        <r>
          <rPr>
            <b/>
            <sz val="9"/>
            <color indexed="81"/>
            <rFont val="Tahoma"/>
            <family val="2"/>
          </rPr>
          <t>Diego:</t>
        </r>
        <r>
          <rPr>
            <sz val="9"/>
            <color indexed="81"/>
            <rFont val="Tahoma"/>
            <family val="2"/>
          </rPr>
          <t xml:space="preserve">
inserire l'orario del permesso usufruito</t>
        </r>
      </text>
    </comment>
    <comment ref="D15" authorId="0">
      <text>
        <r>
          <rPr>
            <b/>
            <sz val="9"/>
            <color indexed="81"/>
            <rFont val="Tahoma"/>
            <family val="2"/>
          </rPr>
          <t>Diego:</t>
        </r>
        <r>
          <rPr>
            <sz val="9"/>
            <color indexed="81"/>
            <rFont val="Tahoma"/>
            <family val="2"/>
          </rPr>
          <t xml:space="preserve">
inserire la data</t>
        </r>
      </text>
    </comment>
    <comment ref="E15" authorId="0">
      <text>
        <r>
          <rPr>
            <b/>
            <sz val="9"/>
            <color indexed="81"/>
            <rFont val="Tahoma"/>
            <family val="2"/>
          </rPr>
          <t>Diego:</t>
        </r>
        <r>
          <rPr>
            <sz val="9"/>
            <color indexed="81"/>
            <rFont val="Tahoma"/>
            <family val="2"/>
          </rPr>
          <t xml:space="preserve">
inserire l'orario della prestazione straordinaria</t>
        </r>
      </text>
    </comment>
    <comment ref="G15" authorId="0">
      <text>
        <r>
          <rPr>
            <b/>
            <sz val="9"/>
            <color indexed="81"/>
            <rFont val="Tahoma"/>
            <family val="2"/>
          </rPr>
          <t>Diego:</t>
        </r>
        <r>
          <rPr>
            <sz val="9"/>
            <color indexed="81"/>
            <rFont val="Tahoma"/>
            <family val="2"/>
          </rPr>
          <t xml:space="preserve">
inserire la data</t>
        </r>
      </text>
    </comment>
    <comment ref="H15" authorId="0">
      <text>
        <r>
          <rPr>
            <b/>
            <sz val="9"/>
            <color indexed="81"/>
            <rFont val="Tahoma"/>
            <family val="2"/>
          </rPr>
          <t>Diego:</t>
        </r>
        <r>
          <rPr>
            <sz val="9"/>
            <color indexed="81"/>
            <rFont val="Tahoma"/>
            <family val="2"/>
          </rPr>
          <t xml:space="preserve">
inserire l'orario della prestazione come intensificazione</t>
        </r>
      </text>
    </comment>
    <comment ref="J15" authorId="0">
      <text>
        <r>
          <rPr>
            <b/>
            <sz val="9"/>
            <color indexed="81"/>
            <rFont val="Tahoma"/>
            <family val="2"/>
          </rPr>
          <t>Diego:</t>
        </r>
        <r>
          <rPr>
            <sz val="9"/>
            <color indexed="81"/>
            <rFont val="Tahoma"/>
            <family val="2"/>
          </rPr>
          <t xml:space="preserve">
inserire la data</t>
        </r>
      </text>
    </comment>
    <comment ref="K15" authorId="0">
      <text>
        <r>
          <rPr>
            <b/>
            <sz val="9"/>
            <color indexed="81"/>
            <rFont val="Tahoma"/>
            <family val="2"/>
          </rPr>
          <t>Diego:</t>
        </r>
        <r>
          <rPr>
            <sz val="9"/>
            <color indexed="81"/>
            <rFont val="Tahoma"/>
            <family val="2"/>
          </rPr>
          <t xml:space="preserve">
inserire l'orario del permesso usufruito</t>
        </r>
      </text>
    </comment>
    <comment ref="M15" authorId="0">
      <text>
        <r>
          <rPr>
            <b/>
            <sz val="9"/>
            <color indexed="81"/>
            <rFont val="Tahoma"/>
            <family val="2"/>
          </rPr>
          <t>Diego:</t>
        </r>
        <r>
          <rPr>
            <sz val="9"/>
            <color indexed="81"/>
            <rFont val="Tahoma"/>
            <family val="2"/>
          </rPr>
          <t xml:space="preserve">
inserire la data</t>
        </r>
      </text>
    </comment>
    <comment ref="N15" authorId="0">
      <text>
        <r>
          <rPr>
            <b/>
            <sz val="9"/>
            <color indexed="81"/>
            <rFont val="Tahoma"/>
            <family val="2"/>
          </rPr>
          <t>Diego:</t>
        </r>
        <r>
          <rPr>
            <sz val="9"/>
            <color indexed="81"/>
            <rFont val="Tahoma"/>
            <family val="2"/>
          </rPr>
          <t xml:space="preserve">
inserire l'orario della prestazione straordinaria</t>
        </r>
      </text>
    </comment>
    <comment ref="P15" authorId="0">
      <text>
        <r>
          <rPr>
            <b/>
            <sz val="9"/>
            <color indexed="81"/>
            <rFont val="Tahoma"/>
            <family val="2"/>
          </rPr>
          <t>Diego:</t>
        </r>
        <r>
          <rPr>
            <sz val="9"/>
            <color indexed="81"/>
            <rFont val="Tahoma"/>
            <family val="2"/>
          </rPr>
          <t xml:space="preserve">
inserire la data</t>
        </r>
      </text>
    </comment>
    <comment ref="Q15" authorId="0">
      <text>
        <r>
          <rPr>
            <b/>
            <sz val="9"/>
            <color indexed="81"/>
            <rFont val="Tahoma"/>
            <family val="2"/>
          </rPr>
          <t>Diego:</t>
        </r>
        <r>
          <rPr>
            <sz val="9"/>
            <color indexed="81"/>
            <rFont val="Tahoma"/>
            <family val="2"/>
          </rPr>
          <t xml:space="preserve">
inserire l'orario della prestazione come intensificazione</t>
        </r>
      </text>
    </comment>
    <comment ref="A16" authorId="0">
      <text>
        <r>
          <rPr>
            <b/>
            <sz val="9"/>
            <color indexed="81"/>
            <rFont val="Tahoma"/>
            <family val="2"/>
          </rPr>
          <t>Diego:</t>
        </r>
        <r>
          <rPr>
            <sz val="9"/>
            <color indexed="81"/>
            <rFont val="Tahoma"/>
            <family val="2"/>
          </rPr>
          <t xml:space="preserve">
inserire la data</t>
        </r>
      </text>
    </comment>
    <comment ref="B16" authorId="0">
      <text>
        <r>
          <rPr>
            <b/>
            <sz val="9"/>
            <color indexed="81"/>
            <rFont val="Tahoma"/>
            <family val="2"/>
          </rPr>
          <t>Diego:</t>
        </r>
        <r>
          <rPr>
            <sz val="9"/>
            <color indexed="81"/>
            <rFont val="Tahoma"/>
            <family val="2"/>
          </rPr>
          <t xml:space="preserve">
inserire l'orario del permesso usufruito</t>
        </r>
      </text>
    </comment>
    <comment ref="D16" authorId="0">
      <text>
        <r>
          <rPr>
            <b/>
            <sz val="9"/>
            <color indexed="81"/>
            <rFont val="Tahoma"/>
            <family val="2"/>
          </rPr>
          <t>Diego:</t>
        </r>
        <r>
          <rPr>
            <sz val="9"/>
            <color indexed="81"/>
            <rFont val="Tahoma"/>
            <family val="2"/>
          </rPr>
          <t xml:space="preserve">
inserire la data</t>
        </r>
      </text>
    </comment>
    <comment ref="E16" authorId="0">
      <text>
        <r>
          <rPr>
            <b/>
            <sz val="9"/>
            <color indexed="81"/>
            <rFont val="Tahoma"/>
            <family val="2"/>
          </rPr>
          <t>Diego:</t>
        </r>
        <r>
          <rPr>
            <sz val="9"/>
            <color indexed="81"/>
            <rFont val="Tahoma"/>
            <family val="2"/>
          </rPr>
          <t xml:space="preserve">
inserire l'orario della prestazione straordinaria</t>
        </r>
      </text>
    </comment>
    <comment ref="G16" authorId="0">
      <text>
        <r>
          <rPr>
            <b/>
            <sz val="9"/>
            <color indexed="81"/>
            <rFont val="Tahoma"/>
            <family val="2"/>
          </rPr>
          <t>Diego:</t>
        </r>
        <r>
          <rPr>
            <sz val="9"/>
            <color indexed="81"/>
            <rFont val="Tahoma"/>
            <family val="2"/>
          </rPr>
          <t xml:space="preserve">
inserire la data</t>
        </r>
      </text>
    </comment>
    <comment ref="H16" authorId="0">
      <text>
        <r>
          <rPr>
            <b/>
            <sz val="9"/>
            <color indexed="81"/>
            <rFont val="Tahoma"/>
            <family val="2"/>
          </rPr>
          <t>Diego:</t>
        </r>
        <r>
          <rPr>
            <sz val="9"/>
            <color indexed="81"/>
            <rFont val="Tahoma"/>
            <family val="2"/>
          </rPr>
          <t xml:space="preserve">
inserire l'orario della prestazione come intensificazione</t>
        </r>
      </text>
    </comment>
    <comment ref="J16" authorId="0">
      <text>
        <r>
          <rPr>
            <b/>
            <sz val="9"/>
            <color indexed="81"/>
            <rFont val="Tahoma"/>
            <family val="2"/>
          </rPr>
          <t>Diego:</t>
        </r>
        <r>
          <rPr>
            <sz val="9"/>
            <color indexed="81"/>
            <rFont val="Tahoma"/>
            <family val="2"/>
          </rPr>
          <t xml:space="preserve">
inserire la data</t>
        </r>
      </text>
    </comment>
    <comment ref="K16" authorId="0">
      <text>
        <r>
          <rPr>
            <b/>
            <sz val="9"/>
            <color indexed="81"/>
            <rFont val="Tahoma"/>
            <family val="2"/>
          </rPr>
          <t>Diego:</t>
        </r>
        <r>
          <rPr>
            <sz val="9"/>
            <color indexed="81"/>
            <rFont val="Tahoma"/>
            <family val="2"/>
          </rPr>
          <t xml:space="preserve">
inserire l'orario del permesso usufruito</t>
        </r>
      </text>
    </comment>
    <comment ref="M16" authorId="0">
      <text>
        <r>
          <rPr>
            <b/>
            <sz val="9"/>
            <color indexed="81"/>
            <rFont val="Tahoma"/>
            <family val="2"/>
          </rPr>
          <t>Diego:</t>
        </r>
        <r>
          <rPr>
            <sz val="9"/>
            <color indexed="81"/>
            <rFont val="Tahoma"/>
            <family val="2"/>
          </rPr>
          <t xml:space="preserve">
inserire la data</t>
        </r>
      </text>
    </comment>
    <comment ref="N16" authorId="0">
      <text>
        <r>
          <rPr>
            <b/>
            <sz val="9"/>
            <color indexed="81"/>
            <rFont val="Tahoma"/>
            <family val="2"/>
          </rPr>
          <t>Diego:</t>
        </r>
        <r>
          <rPr>
            <sz val="9"/>
            <color indexed="81"/>
            <rFont val="Tahoma"/>
            <family val="2"/>
          </rPr>
          <t xml:space="preserve">
inserire l'orario della prestazione straordinaria</t>
        </r>
      </text>
    </comment>
    <comment ref="P16" authorId="0">
      <text>
        <r>
          <rPr>
            <b/>
            <sz val="9"/>
            <color indexed="81"/>
            <rFont val="Tahoma"/>
            <family val="2"/>
          </rPr>
          <t>Diego:</t>
        </r>
        <r>
          <rPr>
            <sz val="9"/>
            <color indexed="81"/>
            <rFont val="Tahoma"/>
            <family val="2"/>
          </rPr>
          <t xml:space="preserve">
inserire la data</t>
        </r>
      </text>
    </comment>
    <comment ref="Q16" authorId="0">
      <text>
        <r>
          <rPr>
            <b/>
            <sz val="9"/>
            <color indexed="81"/>
            <rFont val="Tahoma"/>
            <family val="2"/>
          </rPr>
          <t>Diego:</t>
        </r>
        <r>
          <rPr>
            <sz val="9"/>
            <color indexed="81"/>
            <rFont val="Tahoma"/>
            <family val="2"/>
          </rPr>
          <t xml:space="preserve">
inserire l'orario della prestazione come intensificazione</t>
        </r>
      </text>
    </comment>
    <comment ref="A17" authorId="0">
      <text>
        <r>
          <rPr>
            <b/>
            <sz val="9"/>
            <color indexed="81"/>
            <rFont val="Tahoma"/>
            <family val="2"/>
          </rPr>
          <t>Diego:</t>
        </r>
        <r>
          <rPr>
            <sz val="9"/>
            <color indexed="81"/>
            <rFont val="Tahoma"/>
            <family val="2"/>
          </rPr>
          <t xml:space="preserve">
inserire la data</t>
        </r>
      </text>
    </comment>
    <comment ref="B17" authorId="0">
      <text>
        <r>
          <rPr>
            <b/>
            <sz val="9"/>
            <color indexed="81"/>
            <rFont val="Tahoma"/>
            <family val="2"/>
          </rPr>
          <t>Diego:</t>
        </r>
        <r>
          <rPr>
            <sz val="9"/>
            <color indexed="81"/>
            <rFont val="Tahoma"/>
            <family val="2"/>
          </rPr>
          <t xml:space="preserve">
inserire l'orario del permesso usufruito</t>
        </r>
      </text>
    </comment>
    <comment ref="D17" authorId="0">
      <text>
        <r>
          <rPr>
            <b/>
            <sz val="9"/>
            <color indexed="81"/>
            <rFont val="Tahoma"/>
            <family val="2"/>
          </rPr>
          <t>Diego:</t>
        </r>
        <r>
          <rPr>
            <sz val="9"/>
            <color indexed="81"/>
            <rFont val="Tahoma"/>
            <family val="2"/>
          </rPr>
          <t xml:space="preserve">
inserire la data</t>
        </r>
      </text>
    </comment>
    <comment ref="E17" authorId="0">
      <text>
        <r>
          <rPr>
            <b/>
            <sz val="9"/>
            <color indexed="81"/>
            <rFont val="Tahoma"/>
            <family val="2"/>
          </rPr>
          <t>Diego:</t>
        </r>
        <r>
          <rPr>
            <sz val="9"/>
            <color indexed="81"/>
            <rFont val="Tahoma"/>
            <family val="2"/>
          </rPr>
          <t xml:space="preserve">
inserire l'orario della prestazione straordinaria</t>
        </r>
      </text>
    </comment>
    <comment ref="G17" authorId="0">
      <text>
        <r>
          <rPr>
            <b/>
            <sz val="9"/>
            <color indexed="81"/>
            <rFont val="Tahoma"/>
            <family val="2"/>
          </rPr>
          <t>Diego:</t>
        </r>
        <r>
          <rPr>
            <sz val="9"/>
            <color indexed="81"/>
            <rFont val="Tahoma"/>
            <family val="2"/>
          </rPr>
          <t xml:space="preserve">
inserire la data</t>
        </r>
      </text>
    </comment>
    <comment ref="H17" authorId="0">
      <text>
        <r>
          <rPr>
            <b/>
            <sz val="9"/>
            <color indexed="81"/>
            <rFont val="Tahoma"/>
            <family val="2"/>
          </rPr>
          <t>Diego:</t>
        </r>
        <r>
          <rPr>
            <sz val="9"/>
            <color indexed="81"/>
            <rFont val="Tahoma"/>
            <family val="2"/>
          </rPr>
          <t xml:space="preserve">
inserire l'orario della prestazione come intensificazione</t>
        </r>
      </text>
    </comment>
    <comment ref="J17" authorId="0">
      <text>
        <r>
          <rPr>
            <b/>
            <sz val="9"/>
            <color indexed="81"/>
            <rFont val="Tahoma"/>
            <family val="2"/>
          </rPr>
          <t>Diego:</t>
        </r>
        <r>
          <rPr>
            <sz val="9"/>
            <color indexed="81"/>
            <rFont val="Tahoma"/>
            <family val="2"/>
          </rPr>
          <t xml:space="preserve">
inserire la data</t>
        </r>
      </text>
    </comment>
    <comment ref="K17" authorId="0">
      <text>
        <r>
          <rPr>
            <b/>
            <sz val="9"/>
            <color indexed="81"/>
            <rFont val="Tahoma"/>
            <family val="2"/>
          </rPr>
          <t>Diego:</t>
        </r>
        <r>
          <rPr>
            <sz val="9"/>
            <color indexed="81"/>
            <rFont val="Tahoma"/>
            <family val="2"/>
          </rPr>
          <t xml:space="preserve">
inserire l'orario del permesso usufruito</t>
        </r>
      </text>
    </comment>
    <comment ref="M17" authorId="0">
      <text>
        <r>
          <rPr>
            <b/>
            <sz val="9"/>
            <color indexed="81"/>
            <rFont val="Tahoma"/>
            <family val="2"/>
          </rPr>
          <t>Diego:</t>
        </r>
        <r>
          <rPr>
            <sz val="9"/>
            <color indexed="81"/>
            <rFont val="Tahoma"/>
            <family val="2"/>
          </rPr>
          <t xml:space="preserve">
inserire la data</t>
        </r>
      </text>
    </comment>
    <comment ref="N17" authorId="0">
      <text>
        <r>
          <rPr>
            <b/>
            <sz val="9"/>
            <color indexed="81"/>
            <rFont val="Tahoma"/>
            <family val="2"/>
          </rPr>
          <t>Diego:</t>
        </r>
        <r>
          <rPr>
            <sz val="9"/>
            <color indexed="81"/>
            <rFont val="Tahoma"/>
            <family val="2"/>
          </rPr>
          <t xml:space="preserve">
inserire l'orario della prestazione straordinaria</t>
        </r>
      </text>
    </comment>
    <comment ref="P17" authorId="0">
      <text>
        <r>
          <rPr>
            <b/>
            <sz val="9"/>
            <color indexed="81"/>
            <rFont val="Tahoma"/>
            <family val="2"/>
          </rPr>
          <t>Diego:</t>
        </r>
        <r>
          <rPr>
            <sz val="9"/>
            <color indexed="81"/>
            <rFont val="Tahoma"/>
            <family val="2"/>
          </rPr>
          <t xml:space="preserve">
inserire la data</t>
        </r>
      </text>
    </comment>
    <comment ref="Q17" authorId="0">
      <text>
        <r>
          <rPr>
            <b/>
            <sz val="9"/>
            <color indexed="81"/>
            <rFont val="Tahoma"/>
            <family val="2"/>
          </rPr>
          <t>Diego:</t>
        </r>
        <r>
          <rPr>
            <sz val="9"/>
            <color indexed="81"/>
            <rFont val="Tahoma"/>
            <family val="2"/>
          </rPr>
          <t xml:space="preserve">
inserire l'orario della prestazione come intensificazione</t>
        </r>
      </text>
    </comment>
    <comment ref="A18" authorId="0">
      <text>
        <r>
          <rPr>
            <b/>
            <sz val="9"/>
            <color indexed="81"/>
            <rFont val="Tahoma"/>
            <family val="2"/>
          </rPr>
          <t>Diego:</t>
        </r>
        <r>
          <rPr>
            <sz val="9"/>
            <color indexed="81"/>
            <rFont val="Tahoma"/>
            <family val="2"/>
          </rPr>
          <t xml:space="preserve">
inserire la data</t>
        </r>
      </text>
    </comment>
    <comment ref="B18" authorId="0">
      <text>
        <r>
          <rPr>
            <b/>
            <sz val="9"/>
            <color indexed="81"/>
            <rFont val="Tahoma"/>
            <family val="2"/>
          </rPr>
          <t>Diego:</t>
        </r>
        <r>
          <rPr>
            <sz val="9"/>
            <color indexed="81"/>
            <rFont val="Tahoma"/>
            <family val="2"/>
          </rPr>
          <t xml:space="preserve">
inserire l'orario del permesso usufruito</t>
        </r>
      </text>
    </comment>
    <comment ref="D18" authorId="0">
      <text>
        <r>
          <rPr>
            <b/>
            <sz val="9"/>
            <color indexed="81"/>
            <rFont val="Tahoma"/>
            <family val="2"/>
          </rPr>
          <t>Diego:</t>
        </r>
        <r>
          <rPr>
            <sz val="9"/>
            <color indexed="81"/>
            <rFont val="Tahoma"/>
            <family val="2"/>
          </rPr>
          <t xml:space="preserve">
inserire la data</t>
        </r>
      </text>
    </comment>
    <comment ref="E18" authorId="0">
      <text>
        <r>
          <rPr>
            <b/>
            <sz val="9"/>
            <color indexed="81"/>
            <rFont val="Tahoma"/>
            <family val="2"/>
          </rPr>
          <t>Diego:</t>
        </r>
        <r>
          <rPr>
            <sz val="9"/>
            <color indexed="81"/>
            <rFont val="Tahoma"/>
            <family val="2"/>
          </rPr>
          <t xml:space="preserve">
inserire l'orario della prestazione straordinaria</t>
        </r>
      </text>
    </comment>
    <comment ref="G18" authorId="0">
      <text>
        <r>
          <rPr>
            <b/>
            <sz val="9"/>
            <color indexed="81"/>
            <rFont val="Tahoma"/>
            <family val="2"/>
          </rPr>
          <t>Diego:</t>
        </r>
        <r>
          <rPr>
            <sz val="9"/>
            <color indexed="81"/>
            <rFont val="Tahoma"/>
            <family val="2"/>
          </rPr>
          <t xml:space="preserve">
inserire la data</t>
        </r>
      </text>
    </comment>
    <comment ref="H18" authorId="0">
      <text>
        <r>
          <rPr>
            <b/>
            <sz val="9"/>
            <color indexed="81"/>
            <rFont val="Tahoma"/>
            <family val="2"/>
          </rPr>
          <t>Diego:</t>
        </r>
        <r>
          <rPr>
            <sz val="9"/>
            <color indexed="81"/>
            <rFont val="Tahoma"/>
            <family val="2"/>
          </rPr>
          <t xml:space="preserve">
inserire l'orario della prestazione come intensificazione</t>
        </r>
      </text>
    </comment>
    <comment ref="J18" authorId="0">
      <text>
        <r>
          <rPr>
            <b/>
            <sz val="9"/>
            <color indexed="81"/>
            <rFont val="Tahoma"/>
            <family val="2"/>
          </rPr>
          <t>Diego:</t>
        </r>
        <r>
          <rPr>
            <sz val="9"/>
            <color indexed="81"/>
            <rFont val="Tahoma"/>
            <family val="2"/>
          </rPr>
          <t xml:space="preserve">
inserire la data</t>
        </r>
      </text>
    </comment>
    <comment ref="K18" authorId="0">
      <text>
        <r>
          <rPr>
            <b/>
            <sz val="9"/>
            <color indexed="81"/>
            <rFont val="Tahoma"/>
            <family val="2"/>
          </rPr>
          <t>Diego:</t>
        </r>
        <r>
          <rPr>
            <sz val="9"/>
            <color indexed="81"/>
            <rFont val="Tahoma"/>
            <family val="2"/>
          </rPr>
          <t xml:space="preserve">
inserire l'orario del permesso usufruito</t>
        </r>
      </text>
    </comment>
    <comment ref="M18" authorId="0">
      <text>
        <r>
          <rPr>
            <b/>
            <sz val="9"/>
            <color indexed="81"/>
            <rFont val="Tahoma"/>
            <family val="2"/>
          </rPr>
          <t>Diego:</t>
        </r>
        <r>
          <rPr>
            <sz val="9"/>
            <color indexed="81"/>
            <rFont val="Tahoma"/>
            <family val="2"/>
          </rPr>
          <t xml:space="preserve">
inserire la data</t>
        </r>
      </text>
    </comment>
    <comment ref="N18" authorId="0">
      <text>
        <r>
          <rPr>
            <b/>
            <sz val="9"/>
            <color indexed="81"/>
            <rFont val="Tahoma"/>
            <family val="2"/>
          </rPr>
          <t>Diego:</t>
        </r>
        <r>
          <rPr>
            <sz val="9"/>
            <color indexed="81"/>
            <rFont val="Tahoma"/>
            <family val="2"/>
          </rPr>
          <t xml:space="preserve">
inserire l'orario della prestazione straordinaria</t>
        </r>
      </text>
    </comment>
    <comment ref="P18" authorId="0">
      <text>
        <r>
          <rPr>
            <b/>
            <sz val="9"/>
            <color indexed="81"/>
            <rFont val="Tahoma"/>
            <family val="2"/>
          </rPr>
          <t>Diego:</t>
        </r>
        <r>
          <rPr>
            <sz val="9"/>
            <color indexed="81"/>
            <rFont val="Tahoma"/>
            <family val="2"/>
          </rPr>
          <t xml:space="preserve">
inserire la data</t>
        </r>
      </text>
    </comment>
    <comment ref="Q18" authorId="0">
      <text>
        <r>
          <rPr>
            <b/>
            <sz val="9"/>
            <color indexed="81"/>
            <rFont val="Tahoma"/>
            <family val="2"/>
          </rPr>
          <t>Diego:</t>
        </r>
        <r>
          <rPr>
            <sz val="9"/>
            <color indexed="81"/>
            <rFont val="Tahoma"/>
            <family val="2"/>
          </rPr>
          <t xml:space="preserve">
inserire l'orario della prestazione come intensificazione</t>
        </r>
      </text>
    </comment>
    <comment ref="A19" authorId="0">
      <text>
        <r>
          <rPr>
            <b/>
            <sz val="9"/>
            <color indexed="81"/>
            <rFont val="Tahoma"/>
            <family val="2"/>
          </rPr>
          <t>Diego:</t>
        </r>
        <r>
          <rPr>
            <sz val="9"/>
            <color indexed="81"/>
            <rFont val="Tahoma"/>
            <family val="2"/>
          </rPr>
          <t xml:space="preserve">
inserire la data</t>
        </r>
      </text>
    </comment>
    <comment ref="B19" authorId="0">
      <text>
        <r>
          <rPr>
            <b/>
            <sz val="9"/>
            <color indexed="81"/>
            <rFont val="Tahoma"/>
            <family val="2"/>
          </rPr>
          <t>Diego:</t>
        </r>
        <r>
          <rPr>
            <sz val="9"/>
            <color indexed="81"/>
            <rFont val="Tahoma"/>
            <family val="2"/>
          </rPr>
          <t xml:space="preserve">
inserire l'orario del permesso usufruito</t>
        </r>
      </text>
    </comment>
    <comment ref="D19" authorId="0">
      <text>
        <r>
          <rPr>
            <b/>
            <sz val="9"/>
            <color indexed="81"/>
            <rFont val="Tahoma"/>
            <family val="2"/>
          </rPr>
          <t>Diego:</t>
        </r>
        <r>
          <rPr>
            <sz val="9"/>
            <color indexed="81"/>
            <rFont val="Tahoma"/>
            <family val="2"/>
          </rPr>
          <t xml:space="preserve">
inserire la data</t>
        </r>
      </text>
    </comment>
    <comment ref="E19" authorId="0">
      <text>
        <r>
          <rPr>
            <b/>
            <sz val="9"/>
            <color indexed="81"/>
            <rFont val="Tahoma"/>
            <family val="2"/>
          </rPr>
          <t>Diego:</t>
        </r>
        <r>
          <rPr>
            <sz val="9"/>
            <color indexed="81"/>
            <rFont val="Tahoma"/>
            <family val="2"/>
          </rPr>
          <t xml:space="preserve">
inserire l'orario della prestazione straordinaria</t>
        </r>
      </text>
    </comment>
    <comment ref="G19" authorId="0">
      <text>
        <r>
          <rPr>
            <b/>
            <sz val="9"/>
            <color indexed="81"/>
            <rFont val="Tahoma"/>
            <family val="2"/>
          </rPr>
          <t>Diego:</t>
        </r>
        <r>
          <rPr>
            <sz val="9"/>
            <color indexed="81"/>
            <rFont val="Tahoma"/>
            <family val="2"/>
          </rPr>
          <t xml:space="preserve">
inserire la data</t>
        </r>
      </text>
    </comment>
    <comment ref="H19" authorId="0">
      <text>
        <r>
          <rPr>
            <b/>
            <sz val="9"/>
            <color indexed="81"/>
            <rFont val="Tahoma"/>
            <family val="2"/>
          </rPr>
          <t>Diego:</t>
        </r>
        <r>
          <rPr>
            <sz val="9"/>
            <color indexed="81"/>
            <rFont val="Tahoma"/>
            <family val="2"/>
          </rPr>
          <t xml:space="preserve">
inserire l'orario della prestazione come intensificazione</t>
        </r>
      </text>
    </comment>
    <comment ref="J19" authorId="0">
      <text>
        <r>
          <rPr>
            <b/>
            <sz val="9"/>
            <color indexed="81"/>
            <rFont val="Tahoma"/>
            <family val="2"/>
          </rPr>
          <t>Diego:</t>
        </r>
        <r>
          <rPr>
            <sz val="9"/>
            <color indexed="81"/>
            <rFont val="Tahoma"/>
            <family val="2"/>
          </rPr>
          <t xml:space="preserve">
inserire la data</t>
        </r>
      </text>
    </comment>
    <comment ref="K19" authorId="0">
      <text>
        <r>
          <rPr>
            <b/>
            <sz val="9"/>
            <color indexed="81"/>
            <rFont val="Tahoma"/>
            <family val="2"/>
          </rPr>
          <t>Diego:</t>
        </r>
        <r>
          <rPr>
            <sz val="9"/>
            <color indexed="81"/>
            <rFont val="Tahoma"/>
            <family val="2"/>
          </rPr>
          <t xml:space="preserve">
inserire l'orario del permesso usufruito</t>
        </r>
      </text>
    </comment>
    <comment ref="M19" authorId="0">
      <text>
        <r>
          <rPr>
            <b/>
            <sz val="9"/>
            <color indexed="81"/>
            <rFont val="Tahoma"/>
            <family val="2"/>
          </rPr>
          <t>Diego:</t>
        </r>
        <r>
          <rPr>
            <sz val="9"/>
            <color indexed="81"/>
            <rFont val="Tahoma"/>
            <family val="2"/>
          </rPr>
          <t xml:space="preserve">
inserire la data</t>
        </r>
      </text>
    </comment>
    <comment ref="N19" authorId="0">
      <text>
        <r>
          <rPr>
            <b/>
            <sz val="9"/>
            <color indexed="81"/>
            <rFont val="Tahoma"/>
            <family val="2"/>
          </rPr>
          <t>Diego:</t>
        </r>
        <r>
          <rPr>
            <sz val="9"/>
            <color indexed="81"/>
            <rFont val="Tahoma"/>
            <family val="2"/>
          </rPr>
          <t xml:space="preserve">
inserire l'orario della prestazione straordinaria</t>
        </r>
      </text>
    </comment>
    <comment ref="P19" authorId="0">
      <text>
        <r>
          <rPr>
            <b/>
            <sz val="9"/>
            <color indexed="81"/>
            <rFont val="Tahoma"/>
            <family val="2"/>
          </rPr>
          <t>Diego:</t>
        </r>
        <r>
          <rPr>
            <sz val="9"/>
            <color indexed="81"/>
            <rFont val="Tahoma"/>
            <family val="2"/>
          </rPr>
          <t xml:space="preserve">
inserire la data</t>
        </r>
      </text>
    </comment>
    <comment ref="Q19" authorId="0">
      <text>
        <r>
          <rPr>
            <b/>
            <sz val="9"/>
            <color indexed="81"/>
            <rFont val="Tahoma"/>
            <family val="2"/>
          </rPr>
          <t>Diego:</t>
        </r>
        <r>
          <rPr>
            <sz val="9"/>
            <color indexed="81"/>
            <rFont val="Tahoma"/>
            <family val="2"/>
          </rPr>
          <t xml:space="preserve">
inserire l'orario della prestazione come intensificazione</t>
        </r>
      </text>
    </comment>
    <comment ref="A20" authorId="0">
      <text>
        <r>
          <rPr>
            <b/>
            <sz val="9"/>
            <color indexed="81"/>
            <rFont val="Tahoma"/>
            <family val="2"/>
          </rPr>
          <t>Diego:</t>
        </r>
        <r>
          <rPr>
            <sz val="9"/>
            <color indexed="81"/>
            <rFont val="Tahoma"/>
            <family val="2"/>
          </rPr>
          <t xml:space="preserve">
inserire la data</t>
        </r>
      </text>
    </comment>
    <comment ref="B20" authorId="0">
      <text>
        <r>
          <rPr>
            <b/>
            <sz val="9"/>
            <color indexed="81"/>
            <rFont val="Tahoma"/>
            <family val="2"/>
          </rPr>
          <t>Diego:</t>
        </r>
        <r>
          <rPr>
            <sz val="9"/>
            <color indexed="81"/>
            <rFont val="Tahoma"/>
            <family val="2"/>
          </rPr>
          <t xml:space="preserve">
inserire l'orario del permesso usufruito</t>
        </r>
      </text>
    </comment>
    <comment ref="D20" authorId="0">
      <text>
        <r>
          <rPr>
            <b/>
            <sz val="9"/>
            <color indexed="81"/>
            <rFont val="Tahoma"/>
            <family val="2"/>
          </rPr>
          <t>Diego:</t>
        </r>
        <r>
          <rPr>
            <sz val="9"/>
            <color indexed="81"/>
            <rFont val="Tahoma"/>
            <family val="2"/>
          </rPr>
          <t xml:space="preserve">
inserire la data</t>
        </r>
      </text>
    </comment>
    <comment ref="E20" authorId="0">
      <text>
        <r>
          <rPr>
            <b/>
            <sz val="9"/>
            <color indexed="81"/>
            <rFont val="Tahoma"/>
            <family val="2"/>
          </rPr>
          <t>Diego:</t>
        </r>
        <r>
          <rPr>
            <sz val="9"/>
            <color indexed="81"/>
            <rFont val="Tahoma"/>
            <family val="2"/>
          </rPr>
          <t xml:space="preserve">
inserire l'orario della prestazione straordinaria</t>
        </r>
      </text>
    </comment>
    <comment ref="G20" authorId="0">
      <text>
        <r>
          <rPr>
            <b/>
            <sz val="9"/>
            <color indexed="81"/>
            <rFont val="Tahoma"/>
            <family val="2"/>
          </rPr>
          <t>Diego:</t>
        </r>
        <r>
          <rPr>
            <sz val="9"/>
            <color indexed="81"/>
            <rFont val="Tahoma"/>
            <family val="2"/>
          </rPr>
          <t xml:space="preserve">
inserire la data</t>
        </r>
      </text>
    </comment>
    <comment ref="H20" authorId="0">
      <text>
        <r>
          <rPr>
            <b/>
            <sz val="9"/>
            <color indexed="81"/>
            <rFont val="Tahoma"/>
            <family val="2"/>
          </rPr>
          <t>Diego:</t>
        </r>
        <r>
          <rPr>
            <sz val="9"/>
            <color indexed="81"/>
            <rFont val="Tahoma"/>
            <family val="2"/>
          </rPr>
          <t xml:space="preserve">
inserire l'orario della prestazione come intensificazione</t>
        </r>
      </text>
    </comment>
    <comment ref="J20" authorId="0">
      <text>
        <r>
          <rPr>
            <b/>
            <sz val="9"/>
            <color indexed="81"/>
            <rFont val="Tahoma"/>
            <family val="2"/>
          </rPr>
          <t>Diego:</t>
        </r>
        <r>
          <rPr>
            <sz val="9"/>
            <color indexed="81"/>
            <rFont val="Tahoma"/>
            <family val="2"/>
          </rPr>
          <t xml:space="preserve">
inserire la data</t>
        </r>
      </text>
    </comment>
    <comment ref="K20" authorId="0">
      <text>
        <r>
          <rPr>
            <b/>
            <sz val="9"/>
            <color indexed="81"/>
            <rFont val="Tahoma"/>
            <family val="2"/>
          </rPr>
          <t>Diego:</t>
        </r>
        <r>
          <rPr>
            <sz val="9"/>
            <color indexed="81"/>
            <rFont val="Tahoma"/>
            <family val="2"/>
          </rPr>
          <t xml:space="preserve">
inserire l'orario del permesso usufruito</t>
        </r>
      </text>
    </comment>
    <comment ref="M20" authorId="0">
      <text>
        <r>
          <rPr>
            <b/>
            <sz val="9"/>
            <color indexed="81"/>
            <rFont val="Tahoma"/>
            <family val="2"/>
          </rPr>
          <t>Diego:</t>
        </r>
        <r>
          <rPr>
            <sz val="9"/>
            <color indexed="81"/>
            <rFont val="Tahoma"/>
            <family val="2"/>
          </rPr>
          <t xml:space="preserve">
inserire la data</t>
        </r>
      </text>
    </comment>
    <comment ref="N20" authorId="0">
      <text>
        <r>
          <rPr>
            <b/>
            <sz val="9"/>
            <color indexed="81"/>
            <rFont val="Tahoma"/>
            <family val="2"/>
          </rPr>
          <t>Diego:</t>
        </r>
        <r>
          <rPr>
            <sz val="9"/>
            <color indexed="81"/>
            <rFont val="Tahoma"/>
            <family val="2"/>
          </rPr>
          <t xml:space="preserve">
inserire l'orario della prestazione straordinaria</t>
        </r>
      </text>
    </comment>
    <comment ref="P20" authorId="0">
      <text>
        <r>
          <rPr>
            <b/>
            <sz val="9"/>
            <color indexed="81"/>
            <rFont val="Tahoma"/>
            <family val="2"/>
          </rPr>
          <t>Diego:</t>
        </r>
        <r>
          <rPr>
            <sz val="9"/>
            <color indexed="81"/>
            <rFont val="Tahoma"/>
            <family val="2"/>
          </rPr>
          <t xml:space="preserve">
inserire la data</t>
        </r>
      </text>
    </comment>
    <comment ref="Q20" authorId="0">
      <text>
        <r>
          <rPr>
            <b/>
            <sz val="9"/>
            <color indexed="81"/>
            <rFont val="Tahoma"/>
            <family val="2"/>
          </rPr>
          <t>Diego:</t>
        </r>
        <r>
          <rPr>
            <sz val="9"/>
            <color indexed="81"/>
            <rFont val="Tahoma"/>
            <family val="2"/>
          </rPr>
          <t xml:space="preserve">
inserire l'orario della prestazione come intensificazione</t>
        </r>
      </text>
    </comment>
    <comment ref="A21" authorId="0">
      <text>
        <r>
          <rPr>
            <b/>
            <sz val="9"/>
            <color indexed="81"/>
            <rFont val="Tahoma"/>
            <family val="2"/>
          </rPr>
          <t>Diego:</t>
        </r>
        <r>
          <rPr>
            <sz val="9"/>
            <color indexed="81"/>
            <rFont val="Tahoma"/>
            <family val="2"/>
          </rPr>
          <t xml:space="preserve">
inserire la data</t>
        </r>
      </text>
    </comment>
    <comment ref="B21" authorId="0">
      <text>
        <r>
          <rPr>
            <b/>
            <sz val="9"/>
            <color indexed="81"/>
            <rFont val="Tahoma"/>
            <family val="2"/>
          </rPr>
          <t>Diego:</t>
        </r>
        <r>
          <rPr>
            <sz val="9"/>
            <color indexed="81"/>
            <rFont val="Tahoma"/>
            <family val="2"/>
          </rPr>
          <t xml:space="preserve">
inserire l'orario del permesso usufruito</t>
        </r>
      </text>
    </comment>
    <comment ref="D21" authorId="0">
      <text>
        <r>
          <rPr>
            <b/>
            <sz val="9"/>
            <color indexed="81"/>
            <rFont val="Tahoma"/>
            <family val="2"/>
          </rPr>
          <t>Diego:</t>
        </r>
        <r>
          <rPr>
            <sz val="9"/>
            <color indexed="81"/>
            <rFont val="Tahoma"/>
            <family val="2"/>
          </rPr>
          <t xml:space="preserve">
inserire la data</t>
        </r>
      </text>
    </comment>
    <comment ref="E21" authorId="0">
      <text>
        <r>
          <rPr>
            <b/>
            <sz val="9"/>
            <color indexed="81"/>
            <rFont val="Tahoma"/>
            <family val="2"/>
          </rPr>
          <t>Diego:</t>
        </r>
        <r>
          <rPr>
            <sz val="9"/>
            <color indexed="81"/>
            <rFont val="Tahoma"/>
            <family val="2"/>
          </rPr>
          <t xml:space="preserve">
inserire l'orario della prestazione straordinaria</t>
        </r>
      </text>
    </comment>
    <comment ref="G21" authorId="0">
      <text>
        <r>
          <rPr>
            <b/>
            <sz val="9"/>
            <color indexed="81"/>
            <rFont val="Tahoma"/>
            <family val="2"/>
          </rPr>
          <t>Diego:</t>
        </r>
        <r>
          <rPr>
            <sz val="9"/>
            <color indexed="81"/>
            <rFont val="Tahoma"/>
            <family val="2"/>
          </rPr>
          <t xml:space="preserve">
inserire la data</t>
        </r>
      </text>
    </comment>
    <comment ref="H21" authorId="0">
      <text>
        <r>
          <rPr>
            <b/>
            <sz val="9"/>
            <color indexed="81"/>
            <rFont val="Tahoma"/>
            <family val="2"/>
          </rPr>
          <t>Diego:</t>
        </r>
        <r>
          <rPr>
            <sz val="9"/>
            <color indexed="81"/>
            <rFont val="Tahoma"/>
            <family val="2"/>
          </rPr>
          <t xml:space="preserve">
inserire l'orario della prestazione come intensificazione</t>
        </r>
      </text>
    </comment>
    <comment ref="J21" authorId="0">
      <text>
        <r>
          <rPr>
            <b/>
            <sz val="9"/>
            <color indexed="81"/>
            <rFont val="Tahoma"/>
            <family val="2"/>
          </rPr>
          <t>Diego:</t>
        </r>
        <r>
          <rPr>
            <sz val="9"/>
            <color indexed="81"/>
            <rFont val="Tahoma"/>
            <family val="2"/>
          </rPr>
          <t xml:space="preserve">
inserire la data</t>
        </r>
      </text>
    </comment>
    <comment ref="K21" authorId="0">
      <text>
        <r>
          <rPr>
            <b/>
            <sz val="9"/>
            <color indexed="81"/>
            <rFont val="Tahoma"/>
            <family val="2"/>
          </rPr>
          <t>Diego:</t>
        </r>
        <r>
          <rPr>
            <sz val="9"/>
            <color indexed="81"/>
            <rFont val="Tahoma"/>
            <family val="2"/>
          </rPr>
          <t xml:space="preserve">
inserire l'orario del permesso usufruito</t>
        </r>
      </text>
    </comment>
    <comment ref="M21" authorId="0">
      <text>
        <r>
          <rPr>
            <b/>
            <sz val="9"/>
            <color indexed="81"/>
            <rFont val="Tahoma"/>
            <family val="2"/>
          </rPr>
          <t>Diego:</t>
        </r>
        <r>
          <rPr>
            <sz val="9"/>
            <color indexed="81"/>
            <rFont val="Tahoma"/>
            <family val="2"/>
          </rPr>
          <t xml:space="preserve">
inserire la data</t>
        </r>
      </text>
    </comment>
    <comment ref="N21" authorId="0">
      <text>
        <r>
          <rPr>
            <b/>
            <sz val="9"/>
            <color indexed="81"/>
            <rFont val="Tahoma"/>
            <family val="2"/>
          </rPr>
          <t>Diego:</t>
        </r>
        <r>
          <rPr>
            <sz val="9"/>
            <color indexed="81"/>
            <rFont val="Tahoma"/>
            <family val="2"/>
          </rPr>
          <t xml:space="preserve">
inserire l'orario della prestazione straordinaria</t>
        </r>
      </text>
    </comment>
    <comment ref="P21" authorId="0">
      <text>
        <r>
          <rPr>
            <b/>
            <sz val="9"/>
            <color indexed="81"/>
            <rFont val="Tahoma"/>
            <family val="2"/>
          </rPr>
          <t>Diego:</t>
        </r>
        <r>
          <rPr>
            <sz val="9"/>
            <color indexed="81"/>
            <rFont val="Tahoma"/>
            <family val="2"/>
          </rPr>
          <t xml:space="preserve">
inserire la data</t>
        </r>
      </text>
    </comment>
    <comment ref="Q21" authorId="0">
      <text>
        <r>
          <rPr>
            <b/>
            <sz val="9"/>
            <color indexed="81"/>
            <rFont val="Tahoma"/>
            <family val="2"/>
          </rPr>
          <t>Diego:</t>
        </r>
        <r>
          <rPr>
            <sz val="9"/>
            <color indexed="81"/>
            <rFont val="Tahoma"/>
            <family val="2"/>
          </rPr>
          <t xml:space="preserve">
inserire l'orario della prestazione come intensificazione</t>
        </r>
      </text>
    </comment>
    <comment ref="A22" authorId="0">
      <text>
        <r>
          <rPr>
            <b/>
            <sz val="9"/>
            <color indexed="81"/>
            <rFont val="Tahoma"/>
            <family val="2"/>
          </rPr>
          <t>Diego:</t>
        </r>
        <r>
          <rPr>
            <sz val="9"/>
            <color indexed="81"/>
            <rFont val="Tahoma"/>
            <family val="2"/>
          </rPr>
          <t xml:space="preserve">
inserire la data</t>
        </r>
      </text>
    </comment>
    <comment ref="B22" authorId="0">
      <text>
        <r>
          <rPr>
            <b/>
            <sz val="9"/>
            <color indexed="81"/>
            <rFont val="Tahoma"/>
            <family val="2"/>
          </rPr>
          <t>Diego:</t>
        </r>
        <r>
          <rPr>
            <sz val="9"/>
            <color indexed="81"/>
            <rFont val="Tahoma"/>
            <family val="2"/>
          </rPr>
          <t xml:space="preserve">
inserire l'orario del permesso usufruito</t>
        </r>
      </text>
    </comment>
    <comment ref="D22" authorId="0">
      <text>
        <r>
          <rPr>
            <b/>
            <sz val="9"/>
            <color indexed="81"/>
            <rFont val="Tahoma"/>
            <family val="2"/>
          </rPr>
          <t>Diego:</t>
        </r>
        <r>
          <rPr>
            <sz val="9"/>
            <color indexed="81"/>
            <rFont val="Tahoma"/>
            <family val="2"/>
          </rPr>
          <t xml:space="preserve">
inserire la data</t>
        </r>
      </text>
    </comment>
    <comment ref="E22" authorId="0">
      <text>
        <r>
          <rPr>
            <b/>
            <sz val="9"/>
            <color indexed="81"/>
            <rFont val="Tahoma"/>
            <family val="2"/>
          </rPr>
          <t>Diego:</t>
        </r>
        <r>
          <rPr>
            <sz val="9"/>
            <color indexed="81"/>
            <rFont val="Tahoma"/>
            <family val="2"/>
          </rPr>
          <t xml:space="preserve">
inserire l'orario della prestazione straordinaria</t>
        </r>
      </text>
    </comment>
    <comment ref="G22" authorId="0">
      <text>
        <r>
          <rPr>
            <b/>
            <sz val="9"/>
            <color indexed="81"/>
            <rFont val="Tahoma"/>
            <family val="2"/>
          </rPr>
          <t>Diego:</t>
        </r>
        <r>
          <rPr>
            <sz val="9"/>
            <color indexed="81"/>
            <rFont val="Tahoma"/>
            <family val="2"/>
          </rPr>
          <t xml:space="preserve">
inserire la data</t>
        </r>
      </text>
    </comment>
    <comment ref="H22" authorId="0">
      <text>
        <r>
          <rPr>
            <b/>
            <sz val="9"/>
            <color indexed="81"/>
            <rFont val="Tahoma"/>
            <family val="2"/>
          </rPr>
          <t>Diego:</t>
        </r>
        <r>
          <rPr>
            <sz val="9"/>
            <color indexed="81"/>
            <rFont val="Tahoma"/>
            <family val="2"/>
          </rPr>
          <t xml:space="preserve">
inserire l'orario della prestazione come intensificazione</t>
        </r>
      </text>
    </comment>
    <comment ref="J22" authorId="0">
      <text>
        <r>
          <rPr>
            <b/>
            <sz val="9"/>
            <color indexed="81"/>
            <rFont val="Tahoma"/>
            <family val="2"/>
          </rPr>
          <t>Diego:</t>
        </r>
        <r>
          <rPr>
            <sz val="9"/>
            <color indexed="81"/>
            <rFont val="Tahoma"/>
            <family val="2"/>
          </rPr>
          <t xml:space="preserve">
inserire la data</t>
        </r>
      </text>
    </comment>
    <comment ref="K22" authorId="0">
      <text>
        <r>
          <rPr>
            <b/>
            <sz val="9"/>
            <color indexed="81"/>
            <rFont val="Tahoma"/>
            <family val="2"/>
          </rPr>
          <t>Diego:</t>
        </r>
        <r>
          <rPr>
            <sz val="9"/>
            <color indexed="81"/>
            <rFont val="Tahoma"/>
            <family val="2"/>
          </rPr>
          <t xml:space="preserve">
inserire l'orario del permesso usufruito</t>
        </r>
      </text>
    </comment>
    <comment ref="M22" authorId="0">
      <text>
        <r>
          <rPr>
            <b/>
            <sz val="9"/>
            <color indexed="81"/>
            <rFont val="Tahoma"/>
            <family val="2"/>
          </rPr>
          <t>Diego:</t>
        </r>
        <r>
          <rPr>
            <sz val="9"/>
            <color indexed="81"/>
            <rFont val="Tahoma"/>
            <family val="2"/>
          </rPr>
          <t xml:space="preserve">
inserire la data</t>
        </r>
      </text>
    </comment>
    <comment ref="N22" authorId="0">
      <text>
        <r>
          <rPr>
            <b/>
            <sz val="9"/>
            <color indexed="81"/>
            <rFont val="Tahoma"/>
            <family val="2"/>
          </rPr>
          <t>Diego:</t>
        </r>
        <r>
          <rPr>
            <sz val="9"/>
            <color indexed="81"/>
            <rFont val="Tahoma"/>
            <family val="2"/>
          </rPr>
          <t xml:space="preserve">
inserire l'orario della prestazione straordinaria</t>
        </r>
      </text>
    </comment>
    <comment ref="P22" authorId="0">
      <text>
        <r>
          <rPr>
            <b/>
            <sz val="9"/>
            <color indexed="81"/>
            <rFont val="Tahoma"/>
            <family val="2"/>
          </rPr>
          <t>Diego:</t>
        </r>
        <r>
          <rPr>
            <sz val="9"/>
            <color indexed="81"/>
            <rFont val="Tahoma"/>
            <family val="2"/>
          </rPr>
          <t xml:space="preserve">
inserire la data</t>
        </r>
      </text>
    </comment>
    <comment ref="Q22" authorId="0">
      <text>
        <r>
          <rPr>
            <b/>
            <sz val="9"/>
            <color indexed="81"/>
            <rFont val="Tahoma"/>
            <family val="2"/>
          </rPr>
          <t>Diego:</t>
        </r>
        <r>
          <rPr>
            <sz val="9"/>
            <color indexed="81"/>
            <rFont val="Tahoma"/>
            <family val="2"/>
          </rPr>
          <t xml:space="preserve">
inserire l'orario della prestazione come intensificazione</t>
        </r>
      </text>
    </comment>
    <comment ref="A23" authorId="0">
      <text>
        <r>
          <rPr>
            <b/>
            <sz val="9"/>
            <color indexed="81"/>
            <rFont val="Tahoma"/>
            <family val="2"/>
          </rPr>
          <t>Diego:</t>
        </r>
        <r>
          <rPr>
            <sz val="9"/>
            <color indexed="81"/>
            <rFont val="Tahoma"/>
            <family val="2"/>
          </rPr>
          <t xml:space="preserve">
inserire la data</t>
        </r>
      </text>
    </comment>
    <comment ref="B23" authorId="0">
      <text>
        <r>
          <rPr>
            <b/>
            <sz val="9"/>
            <color indexed="81"/>
            <rFont val="Tahoma"/>
            <family val="2"/>
          </rPr>
          <t>Diego:</t>
        </r>
        <r>
          <rPr>
            <sz val="9"/>
            <color indexed="81"/>
            <rFont val="Tahoma"/>
            <family val="2"/>
          </rPr>
          <t xml:space="preserve">
inserire l'orario del permesso usufruito</t>
        </r>
      </text>
    </comment>
    <comment ref="D23" authorId="0">
      <text>
        <r>
          <rPr>
            <b/>
            <sz val="9"/>
            <color indexed="81"/>
            <rFont val="Tahoma"/>
            <family val="2"/>
          </rPr>
          <t>Diego:</t>
        </r>
        <r>
          <rPr>
            <sz val="9"/>
            <color indexed="81"/>
            <rFont val="Tahoma"/>
            <family val="2"/>
          </rPr>
          <t xml:space="preserve">
inserire la data</t>
        </r>
      </text>
    </comment>
    <comment ref="E23" authorId="0">
      <text>
        <r>
          <rPr>
            <b/>
            <sz val="9"/>
            <color indexed="81"/>
            <rFont val="Tahoma"/>
            <family val="2"/>
          </rPr>
          <t>Diego:</t>
        </r>
        <r>
          <rPr>
            <sz val="9"/>
            <color indexed="81"/>
            <rFont val="Tahoma"/>
            <family val="2"/>
          </rPr>
          <t xml:space="preserve">
inserire l'orario della prestazione straordinaria</t>
        </r>
      </text>
    </comment>
    <comment ref="G23" authorId="0">
      <text>
        <r>
          <rPr>
            <b/>
            <sz val="9"/>
            <color indexed="81"/>
            <rFont val="Tahoma"/>
            <family val="2"/>
          </rPr>
          <t>Diego:</t>
        </r>
        <r>
          <rPr>
            <sz val="9"/>
            <color indexed="81"/>
            <rFont val="Tahoma"/>
            <family val="2"/>
          </rPr>
          <t xml:space="preserve">
inserire la data</t>
        </r>
      </text>
    </comment>
    <comment ref="H23" authorId="0">
      <text>
        <r>
          <rPr>
            <b/>
            <sz val="9"/>
            <color indexed="81"/>
            <rFont val="Tahoma"/>
            <family val="2"/>
          </rPr>
          <t>Diego:</t>
        </r>
        <r>
          <rPr>
            <sz val="9"/>
            <color indexed="81"/>
            <rFont val="Tahoma"/>
            <family val="2"/>
          </rPr>
          <t xml:space="preserve">
inserire l'orario della prestazione come intensificazione</t>
        </r>
      </text>
    </comment>
    <comment ref="J23" authorId="0">
      <text>
        <r>
          <rPr>
            <b/>
            <sz val="9"/>
            <color indexed="81"/>
            <rFont val="Tahoma"/>
            <family val="2"/>
          </rPr>
          <t>Diego:</t>
        </r>
        <r>
          <rPr>
            <sz val="9"/>
            <color indexed="81"/>
            <rFont val="Tahoma"/>
            <family val="2"/>
          </rPr>
          <t xml:space="preserve">
inserire la data</t>
        </r>
      </text>
    </comment>
    <comment ref="K23" authorId="0">
      <text>
        <r>
          <rPr>
            <b/>
            <sz val="9"/>
            <color indexed="81"/>
            <rFont val="Tahoma"/>
            <family val="2"/>
          </rPr>
          <t>Diego:</t>
        </r>
        <r>
          <rPr>
            <sz val="9"/>
            <color indexed="81"/>
            <rFont val="Tahoma"/>
            <family val="2"/>
          </rPr>
          <t xml:space="preserve">
inserire l'orario del permesso usufruito</t>
        </r>
      </text>
    </comment>
    <comment ref="M23" authorId="0">
      <text>
        <r>
          <rPr>
            <b/>
            <sz val="9"/>
            <color indexed="81"/>
            <rFont val="Tahoma"/>
            <family val="2"/>
          </rPr>
          <t>Diego:</t>
        </r>
        <r>
          <rPr>
            <sz val="9"/>
            <color indexed="81"/>
            <rFont val="Tahoma"/>
            <family val="2"/>
          </rPr>
          <t xml:space="preserve">
inserire la data</t>
        </r>
      </text>
    </comment>
    <comment ref="N23" authorId="0">
      <text>
        <r>
          <rPr>
            <b/>
            <sz val="9"/>
            <color indexed="81"/>
            <rFont val="Tahoma"/>
            <family val="2"/>
          </rPr>
          <t>Diego:</t>
        </r>
        <r>
          <rPr>
            <sz val="9"/>
            <color indexed="81"/>
            <rFont val="Tahoma"/>
            <family val="2"/>
          </rPr>
          <t xml:space="preserve">
inserire l'orario della prestazione straordinaria</t>
        </r>
      </text>
    </comment>
    <comment ref="P23" authorId="0">
      <text>
        <r>
          <rPr>
            <b/>
            <sz val="9"/>
            <color indexed="81"/>
            <rFont val="Tahoma"/>
            <family val="2"/>
          </rPr>
          <t>Diego:</t>
        </r>
        <r>
          <rPr>
            <sz val="9"/>
            <color indexed="81"/>
            <rFont val="Tahoma"/>
            <family val="2"/>
          </rPr>
          <t xml:space="preserve">
inserire la data</t>
        </r>
      </text>
    </comment>
    <comment ref="Q23" authorId="0">
      <text>
        <r>
          <rPr>
            <b/>
            <sz val="9"/>
            <color indexed="81"/>
            <rFont val="Tahoma"/>
            <family val="2"/>
          </rPr>
          <t>Diego:</t>
        </r>
        <r>
          <rPr>
            <sz val="9"/>
            <color indexed="81"/>
            <rFont val="Tahoma"/>
            <family val="2"/>
          </rPr>
          <t xml:space="preserve">
inserire l'orario della prestazione come intensificazione</t>
        </r>
      </text>
    </comment>
    <comment ref="A24" authorId="0">
      <text>
        <r>
          <rPr>
            <b/>
            <sz val="9"/>
            <color indexed="81"/>
            <rFont val="Tahoma"/>
            <family val="2"/>
          </rPr>
          <t>Diego:</t>
        </r>
        <r>
          <rPr>
            <sz val="9"/>
            <color indexed="81"/>
            <rFont val="Tahoma"/>
            <family val="2"/>
          </rPr>
          <t xml:space="preserve">
inserire la data</t>
        </r>
      </text>
    </comment>
    <comment ref="B24" authorId="0">
      <text>
        <r>
          <rPr>
            <b/>
            <sz val="9"/>
            <color indexed="81"/>
            <rFont val="Tahoma"/>
            <family val="2"/>
          </rPr>
          <t>Diego:</t>
        </r>
        <r>
          <rPr>
            <sz val="9"/>
            <color indexed="81"/>
            <rFont val="Tahoma"/>
            <family val="2"/>
          </rPr>
          <t xml:space="preserve">
inserire l'orario del permesso usufruito</t>
        </r>
      </text>
    </comment>
    <comment ref="D24" authorId="0">
      <text>
        <r>
          <rPr>
            <b/>
            <sz val="9"/>
            <color indexed="81"/>
            <rFont val="Tahoma"/>
            <family val="2"/>
          </rPr>
          <t>Diego:</t>
        </r>
        <r>
          <rPr>
            <sz val="9"/>
            <color indexed="81"/>
            <rFont val="Tahoma"/>
            <family val="2"/>
          </rPr>
          <t xml:space="preserve">
inserire la data</t>
        </r>
      </text>
    </comment>
    <comment ref="E24" authorId="0">
      <text>
        <r>
          <rPr>
            <b/>
            <sz val="9"/>
            <color indexed="81"/>
            <rFont val="Tahoma"/>
            <family val="2"/>
          </rPr>
          <t>Diego:</t>
        </r>
        <r>
          <rPr>
            <sz val="9"/>
            <color indexed="81"/>
            <rFont val="Tahoma"/>
            <family val="2"/>
          </rPr>
          <t xml:space="preserve">
inserire l'orario della prestazione straordinaria</t>
        </r>
      </text>
    </comment>
    <comment ref="G24" authorId="0">
      <text>
        <r>
          <rPr>
            <b/>
            <sz val="9"/>
            <color indexed="81"/>
            <rFont val="Tahoma"/>
            <family val="2"/>
          </rPr>
          <t>Diego:</t>
        </r>
        <r>
          <rPr>
            <sz val="9"/>
            <color indexed="81"/>
            <rFont val="Tahoma"/>
            <family val="2"/>
          </rPr>
          <t xml:space="preserve">
inserire la data</t>
        </r>
      </text>
    </comment>
    <comment ref="H24" authorId="0">
      <text>
        <r>
          <rPr>
            <b/>
            <sz val="9"/>
            <color indexed="81"/>
            <rFont val="Tahoma"/>
            <family val="2"/>
          </rPr>
          <t>Diego:</t>
        </r>
        <r>
          <rPr>
            <sz val="9"/>
            <color indexed="81"/>
            <rFont val="Tahoma"/>
            <family val="2"/>
          </rPr>
          <t xml:space="preserve">
inserire l'orario della prestazione come intensificazione</t>
        </r>
      </text>
    </comment>
    <comment ref="J24" authorId="0">
      <text>
        <r>
          <rPr>
            <b/>
            <sz val="9"/>
            <color indexed="81"/>
            <rFont val="Tahoma"/>
            <family val="2"/>
          </rPr>
          <t>Diego:</t>
        </r>
        <r>
          <rPr>
            <sz val="9"/>
            <color indexed="81"/>
            <rFont val="Tahoma"/>
            <family val="2"/>
          </rPr>
          <t xml:space="preserve">
inserire la data</t>
        </r>
      </text>
    </comment>
    <comment ref="K24" authorId="0">
      <text>
        <r>
          <rPr>
            <b/>
            <sz val="9"/>
            <color indexed="81"/>
            <rFont val="Tahoma"/>
            <family val="2"/>
          </rPr>
          <t>Diego:</t>
        </r>
        <r>
          <rPr>
            <sz val="9"/>
            <color indexed="81"/>
            <rFont val="Tahoma"/>
            <family val="2"/>
          </rPr>
          <t xml:space="preserve">
inserire l'orario del permesso usufruito</t>
        </r>
      </text>
    </comment>
    <comment ref="M24" authorId="0">
      <text>
        <r>
          <rPr>
            <b/>
            <sz val="9"/>
            <color indexed="81"/>
            <rFont val="Tahoma"/>
            <family val="2"/>
          </rPr>
          <t>Diego:</t>
        </r>
        <r>
          <rPr>
            <sz val="9"/>
            <color indexed="81"/>
            <rFont val="Tahoma"/>
            <family val="2"/>
          </rPr>
          <t xml:space="preserve">
inserire la data</t>
        </r>
      </text>
    </comment>
    <comment ref="N24" authorId="0">
      <text>
        <r>
          <rPr>
            <b/>
            <sz val="9"/>
            <color indexed="81"/>
            <rFont val="Tahoma"/>
            <family val="2"/>
          </rPr>
          <t>Diego:</t>
        </r>
        <r>
          <rPr>
            <sz val="9"/>
            <color indexed="81"/>
            <rFont val="Tahoma"/>
            <family val="2"/>
          </rPr>
          <t xml:space="preserve">
inserire l'orario della prestazione straordinaria</t>
        </r>
      </text>
    </comment>
    <comment ref="P24" authorId="0">
      <text>
        <r>
          <rPr>
            <b/>
            <sz val="9"/>
            <color indexed="81"/>
            <rFont val="Tahoma"/>
            <family val="2"/>
          </rPr>
          <t>Diego:</t>
        </r>
        <r>
          <rPr>
            <sz val="9"/>
            <color indexed="81"/>
            <rFont val="Tahoma"/>
            <family val="2"/>
          </rPr>
          <t xml:space="preserve">
inserire la data</t>
        </r>
      </text>
    </comment>
    <comment ref="Q24" authorId="0">
      <text>
        <r>
          <rPr>
            <b/>
            <sz val="9"/>
            <color indexed="81"/>
            <rFont val="Tahoma"/>
            <family val="2"/>
          </rPr>
          <t>Diego:</t>
        </r>
        <r>
          <rPr>
            <sz val="9"/>
            <color indexed="81"/>
            <rFont val="Tahoma"/>
            <family val="2"/>
          </rPr>
          <t xml:space="preserve">
inserire l'orario della prestazione come intensificazione</t>
        </r>
      </text>
    </comment>
    <comment ref="A25" authorId="0">
      <text>
        <r>
          <rPr>
            <b/>
            <sz val="9"/>
            <color indexed="81"/>
            <rFont val="Tahoma"/>
            <family val="2"/>
          </rPr>
          <t>Diego:</t>
        </r>
        <r>
          <rPr>
            <sz val="9"/>
            <color indexed="81"/>
            <rFont val="Tahoma"/>
            <family val="2"/>
          </rPr>
          <t xml:space="preserve">
inserire la data</t>
        </r>
      </text>
    </comment>
    <comment ref="B25" authorId="0">
      <text>
        <r>
          <rPr>
            <b/>
            <sz val="9"/>
            <color indexed="81"/>
            <rFont val="Tahoma"/>
            <family val="2"/>
          </rPr>
          <t>Diego:</t>
        </r>
        <r>
          <rPr>
            <sz val="9"/>
            <color indexed="81"/>
            <rFont val="Tahoma"/>
            <family val="2"/>
          </rPr>
          <t xml:space="preserve">
inserire l'orario del permesso usufruito</t>
        </r>
      </text>
    </comment>
    <comment ref="D25" authorId="0">
      <text>
        <r>
          <rPr>
            <b/>
            <sz val="9"/>
            <color indexed="81"/>
            <rFont val="Tahoma"/>
            <family val="2"/>
          </rPr>
          <t>Diego:</t>
        </r>
        <r>
          <rPr>
            <sz val="9"/>
            <color indexed="81"/>
            <rFont val="Tahoma"/>
            <family val="2"/>
          </rPr>
          <t xml:space="preserve">
inserire la data</t>
        </r>
      </text>
    </comment>
    <comment ref="E25" authorId="0">
      <text>
        <r>
          <rPr>
            <b/>
            <sz val="9"/>
            <color indexed="81"/>
            <rFont val="Tahoma"/>
            <family val="2"/>
          </rPr>
          <t>Diego:</t>
        </r>
        <r>
          <rPr>
            <sz val="9"/>
            <color indexed="81"/>
            <rFont val="Tahoma"/>
            <family val="2"/>
          </rPr>
          <t xml:space="preserve">
inserire l'orario della prestazione straordinaria</t>
        </r>
      </text>
    </comment>
    <comment ref="G25" authorId="0">
      <text>
        <r>
          <rPr>
            <b/>
            <sz val="9"/>
            <color indexed="81"/>
            <rFont val="Tahoma"/>
            <family val="2"/>
          </rPr>
          <t>Diego:</t>
        </r>
        <r>
          <rPr>
            <sz val="9"/>
            <color indexed="81"/>
            <rFont val="Tahoma"/>
            <family val="2"/>
          </rPr>
          <t xml:space="preserve">
inserire la data</t>
        </r>
      </text>
    </comment>
    <comment ref="H25" authorId="0">
      <text>
        <r>
          <rPr>
            <b/>
            <sz val="9"/>
            <color indexed="81"/>
            <rFont val="Tahoma"/>
            <family val="2"/>
          </rPr>
          <t>Diego:</t>
        </r>
        <r>
          <rPr>
            <sz val="9"/>
            <color indexed="81"/>
            <rFont val="Tahoma"/>
            <family val="2"/>
          </rPr>
          <t xml:space="preserve">
inserire l'orario della prestazione come intensificazione</t>
        </r>
      </text>
    </comment>
    <comment ref="J25" authorId="0">
      <text>
        <r>
          <rPr>
            <b/>
            <sz val="9"/>
            <color indexed="81"/>
            <rFont val="Tahoma"/>
            <family val="2"/>
          </rPr>
          <t>Diego:</t>
        </r>
        <r>
          <rPr>
            <sz val="9"/>
            <color indexed="81"/>
            <rFont val="Tahoma"/>
            <family val="2"/>
          </rPr>
          <t xml:space="preserve">
inserire la data</t>
        </r>
      </text>
    </comment>
    <comment ref="K25" authorId="0">
      <text>
        <r>
          <rPr>
            <b/>
            <sz val="9"/>
            <color indexed="81"/>
            <rFont val="Tahoma"/>
            <family val="2"/>
          </rPr>
          <t>Diego:</t>
        </r>
        <r>
          <rPr>
            <sz val="9"/>
            <color indexed="81"/>
            <rFont val="Tahoma"/>
            <family val="2"/>
          </rPr>
          <t xml:space="preserve">
inserire l'orario del permesso usufruito</t>
        </r>
      </text>
    </comment>
    <comment ref="M25" authorId="0">
      <text>
        <r>
          <rPr>
            <b/>
            <sz val="9"/>
            <color indexed="81"/>
            <rFont val="Tahoma"/>
            <family val="2"/>
          </rPr>
          <t>Diego:</t>
        </r>
        <r>
          <rPr>
            <sz val="9"/>
            <color indexed="81"/>
            <rFont val="Tahoma"/>
            <family val="2"/>
          </rPr>
          <t xml:space="preserve">
inserire la data</t>
        </r>
      </text>
    </comment>
    <comment ref="N25" authorId="0">
      <text>
        <r>
          <rPr>
            <b/>
            <sz val="9"/>
            <color indexed="81"/>
            <rFont val="Tahoma"/>
            <family val="2"/>
          </rPr>
          <t>Diego:</t>
        </r>
        <r>
          <rPr>
            <sz val="9"/>
            <color indexed="81"/>
            <rFont val="Tahoma"/>
            <family val="2"/>
          </rPr>
          <t xml:space="preserve">
inserire l'orario della prestazione straordinaria</t>
        </r>
      </text>
    </comment>
    <comment ref="P25" authorId="0">
      <text>
        <r>
          <rPr>
            <b/>
            <sz val="9"/>
            <color indexed="81"/>
            <rFont val="Tahoma"/>
            <family val="2"/>
          </rPr>
          <t>Diego:</t>
        </r>
        <r>
          <rPr>
            <sz val="9"/>
            <color indexed="81"/>
            <rFont val="Tahoma"/>
            <family val="2"/>
          </rPr>
          <t xml:space="preserve">
inserire la data</t>
        </r>
      </text>
    </comment>
    <comment ref="Q25" authorId="0">
      <text>
        <r>
          <rPr>
            <b/>
            <sz val="9"/>
            <color indexed="81"/>
            <rFont val="Tahoma"/>
            <family val="2"/>
          </rPr>
          <t>Diego:</t>
        </r>
        <r>
          <rPr>
            <sz val="9"/>
            <color indexed="81"/>
            <rFont val="Tahoma"/>
            <family val="2"/>
          </rPr>
          <t xml:space="preserve">
inserire l'orario della prestazione come intensificazione</t>
        </r>
      </text>
    </comment>
    <comment ref="A26" authorId="0">
      <text>
        <r>
          <rPr>
            <b/>
            <sz val="9"/>
            <color indexed="81"/>
            <rFont val="Tahoma"/>
            <family val="2"/>
          </rPr>
          <t>Diego:</t>
        </r>
        <r>
          <rPr>
            <sz val="9"/>
            <color indexed="81"/>
            <rFont val="Tahoma"/>
            <family val="2"/>
          </rPr>
          <t xml:space="preserve">
inserire la data</t>
        </r>
      </text>
    </comment>
    <comment ref="B26" authorId="0">
      <text>
        <r>
          <rPr>
            <b/>
            <sz val="9"/>
            <color indexed="81"/>
            <rFont val="Tahoma"/>
            <family val="2"/>
          </rPr>
          <t>Diego:</t>
        </r>
        <r>
          <rPr>
            <sz val="9"/>
            <color indexed="81"/>
            <rFont val="Tahoma"/>
            <family val="2"/>
          </rPr>
          <t xml:space="preserve">
inserire l'orario del permesso usufruito</t>
        </r>
      </text>
    </comment>
    <comment ref="D26" authorId="0">
      <text>
        <r>
          <rPr>
            <b/>
            <sz val="9"/>
            <color indexed="81"/>
            <rFont val="Tahoma"/>
            <family val="2"/>
          </rPr>
          <t>Diego:</t>
        </r>
        <r>
          <rPr>
            <sz val="9"/>
            <color indexed="81"/>
            <rFont val="Tahoma"/>
            <family val="2"/>
          </rPr>
          <t xml:space="preserve">
inserire la data</t>
        </r>
      </text>
    </comment>
    <comment ref="E26" authorId="0">
      <text>
        <r>
          <rPr>
            <b/>
            <sz val="9"/>
            <color indexed="81"/>
            <rFont val="Tahoma"/>
            <family val="2"/>
          </rPr>
          <t>Diego:</t>
        </r>
        <r>
          <rPr>
            <sz val="9"/>
            <color indexed="81"/>
            <rFont val="Tahoma"/>
            <family val="2"/>
          </rPr>
          <t xml:space="preserve">
inserire l'orario della prestazione straordinaria</t>
        </r>
      </text>
    </comment>
    <comment ref="G26" authorId="0">
      <text>
        <r>
          <rPr>
            <b/>
            <sz val="9"/>
            <color indexed="81"/>
            <rFont val="Tahoma"/>
            <family val="2"/>
          </rPr>
          <t>Diego:</t>
        </r>
        <r>
          <rPr>
            <sz val="9"/>
            <color indexed="81"/>
            <rFont val="Tahoma"/>
            <family val="2"/>
          </rPr>
          <t xml:space="preserve">
inserire la data</t>
        </r>
      </text>
    </comment>
    <comment ref="H26" authorId="0">
      <text>
        <r>
          <rPr>
            <b/>
            <sz val="9"/>
            <color indexed="81"/>
            <rFont val="Tahoma"/>
            <family val="2"/>
          </rPr>
          <t>Diego:</t>
        </r>
        <r>
          <rPr>
            <sz val="9"/>
            <color indexed="81"/>
            <rFont val="Tahoma"/>
            <family val="2"/>
          </rPr>
          <t xml:space="preserve">
inserire l'orario della prestazione come intensificazione</t>
        </r>
      </text>
    </comment>
    <comment ref="J26" authorId="0">
      <text>
        <r>
          <rPr>
            <b/>
            <sz val="9"/>
            <color indexed="81"/>
            <rFont val="Tahoma"/>
            <family val="2"/>
          </rPr>
          <t>Diego:</t>
        </r>
        <r>
          <rPr>
            <sz val="9"/>
            <color indexed="81"/>
            <rFont val="Tahoma"/>
            <family val="2"/>
          </rPr>
          <t xml:space="preserve">
inserire la data</t>
        </r>
      </text>
    </comment>
    <comment ref="K26" authorId="0">
      <text>
        <r>
          <rPr>
            <b/>
            <sz val="9"/>
            <color indexed="81"/>
            <rFont val="Tahoma"/>
            <family val="2"/>
          </rPr>
          <t>Diego:</t>
        </r>
        <r>
          <rPr>
            <sz val="9"/>
            <color indexed="81"/>
            <rFont val="Tahoma"/>
            <family val="2"/>
          </rPr>
          <t xml:space="preserve">
inserire l'orario del permesso usufruito</t>
        </r>
      </text>
    </comment>
    <comment ref="M26" authorId="0">
      <text>
        <r>
          <rPr>
            <b/>
            <sz val="9"/>
            <color indexed="81"/>
            <rFont val="Tahoma"/>
            <family val="2"/>
          </rPr>
          <t>Diego:</t>
        </r>
        <r>
          <rPr>
            <sz val="9"/>
            <color indexed="81"/>
            <rFont val="Tahoma"/>
            <family val="2"/>
          </rPr>
          <t xml:space="preserve">
inserire la data</t>
        </r>
      </text>
    </comment>
    <comment ref="N26" authorId="0">
      <text>
        <r>
          <rPr>
            <b/>
            <sz val="9"/>
            <color indexed="81"/>
            <rFont val="Tahoma"/>
            <family val="2"/>
          </rPr>
          <t>Diego:</t>
        </r>
        <r>
          <rPr>
            <sz val="9"/>
            <color indexed="81"/>
            <rFont val="Tahoma"/>
            <family val="2"/>
          </rPr>
          <t xml:space="preserve">
inserire l'orario della prestazione straordinaria</t>
        </r>
      </text>
    </comment>
    <comment ref="P26" authorId="0">
      <text>
        <r>
          <rPr>
            <b/>
            <sz val="9"/>
            <color indexed="81"/>
            <rFont val="Tahoma"/>
            <family val="2"/>
          </rPr>
          <t>Diego:</t>
        </r>
        <r>
          <rPr>
            <sz val="9"/>
            <color indexed="81"/>
            <rFont val="Tahoma"/>
            <family val="2"/>
          </rPr>
          <t xml:space="preserve">
inserire la data</t>
        </r>
      </text>
    </comment>
    <comment ref="Q26" authorId="0">
      <text>
        <r>
          <rPr>
            <b/>
            <sz val="9"/>
            <color indexed="81"/>
            <rFont val="Tahoma"/>
            <family val="2"/>
          </rPr>
          <t>Diego:</t>
        </r>
        <r>
          <rPr>
            <sz val="9"/>
            <color indexed="81"/>
            <rFont val="Tahoma"/>
            <family val="2"/>
          </rPr>
          <t xml:space="preserve">
inserire l'orario della prestazione come intensificazione</t>
        </r>
      </text>
    </comment>
    <comment ref="A27" authorId="0">
      <text>
        <r>
          <rPr>
            <b/>
            <sz val="9"/>
            <color indexed="81"/>
            <rFont val="Tahoma"/>
            <family val="2"/>
          </rPr>
          <t>Diego:</t>
        </r>
        <r>
          <rPr>
            <sz val="9"/>
            <color indexed="81"/>
            <rFont val="Tahoma"/>
            <family val="2"/>
          </rPr>
          <t xml:space="preserve">
inserire la data</t>
        </r>
      </text>
    </comment>
    <comment ref="B27" authorId="0">
      <text>
        <r>
          <rPr>
            <b/>
            <sz val="9"/>
            <color indexed="81"/>
            <rFont val="Tahoma"/>
            <family val="2"/>
          </rPr>
          <t>Diego:</t>
        </r>
        <r>
          <rPr>
            <sz val="9"/>
            <color indexed="81"/>
            <rFont val="Tahoma"/>
            <family val="2"/>
          </rPr>
          <t xml:space="preserve">
inserire l'orario del permesso usufruito</t>
        </r>
      </text>
    </comment>
    <comment ref="D27" authorId="0">
      <text>
        <r>
          <rPr>
            <b/>
            <sz val="9"/>
            <color indexed="81"/>
            <rFont val="Tahoma"/>
            <family val="2"/>
          </rPr>
          <t>Diego:</t>
        </r>
        <r>
          <rPr>
            <sz val="9"/>
            <color indexed="81"/>
            <rFont val="Tahoma"/>
            <family val="2"/>
          </rPr>
          <t xml:space="preserve">
inserire la data</t>
        </r>
      </text>
    </comment>
    <comment ref="E27" authorId="0">
      <text>
        <r>
          <rPr>
            <b/>
            <sz val="9"/>
            <color indexed="81"/>
            <rFont val="Tahoma"/>
            <family val="2"/>
          </rPr>
          <t>Diego:</t>
        </r>
        <r>
          <rPr>
            <sz val="9"/>
            <color indexed="81"/>
            <rFont val="Tahoma"/>
            <family val="2"/>
          </rPr>
          <t xml:space="preserve">
inserire l'orario della prestazione straordinaria</t>
        </r>
      </text>
    </comment>
    <comment ref="G27" authorId="0">
      <text>
        <r>
          <rPr>
            <b/>
            <sz val="9"/>
            <color indexed="81"/>
            <rFont val="Tahoma"/>
            <family val="2"/>
          </rPr>
          <t>Diego:</t>
        </r>
        <r>
          <rPr>
            <sz val="9"/>
            <color indexed="81"/>
            <rFont val="Tahoma"/>
            <family val="2"/>
          </rPr>
          <t xml:space="preserve">
inserire la data</t>
        </r>
      </text>
    </comment>
    <comment ref="H27" authorId="0">
      <text>
        <r>
          <rPr>
            <b/>
            <sz val="9"/>
            <color indexed="81"/>
            <rFont val="Tahoma"/>
            <family val="2"/>
          </rPr>
          <t>Diego:</t>
        </r>
        <r>
          <rPr>
            <sz val="9"/>
            <color indexed="81"/>
            <rFont val="Tahoma"/>
            <family val="2"/>
          </rPr>
          <t xml:space="preserve">
inserire l'orario della prestazione come intensificazione</t>
        </r>
      </text>
    </comment>
    <comment ref="J27" authorId="0">
      <text>
        <r>
          <rPr>
            <b/>
            <sz val="9"/>
            <color indexed="81"/>
            <rFont val="Tahoma"/>
            <family val="2"/>
          </rPr>
          <t>Diego:</t>
        </r>
        <r>
          <rPr>
            <sz val="9"/>
            <color indexed="81"/>
            <rFont val="Tahoma"/>
            <family val="2"/>
          </rPr>
          <t xml:space="preserve">
inserire la data</t>
        </r>
      </text>
    </comment>
    <comment ref="K27" authorId="0">
      <text>
        <r>
          <rPr>
            <b/>
            <sz val="9"/>
            <color indexed="81"/>
            <rFont val="Tahoma"/>
            <family val="2"/>
          </rPr>
          <t>Diego:</t>
        </r>
        <r>
          <rPr>
            <sz val="9"/>
            <color indexed="81"/>
            <rFont val="Tahoma"/>
            <family val="2"/>
          </rPr>
          <t xml:space="preserve">
inserire l'orario del permesso usufruito</t>
        </r>
      </text>
    </comment>
    <comment ref="M27" authorId="0">
      <text>
        <r>
          <rPr>
            <b/>
            <sz val="9"/>
            <color indexed="81"/>
            <rFont val="Tahoma"/>
            <family val="2"/>
          </rPr>
          <t>Diego:</t>
        </r>
        <r>
          <rPr>
            <sz val="9"/>
            <color indexed="81"/>
            <rFont val="Tahoma"/>
            <family val="2"/>
          </rPr>
          <t xml:space="preserve">
inserire la data</t>
        </r>
      </text>
    </comment>
    <comment ref="N27" authorId="0">
      <text>
        <r>
          <rPr>
            <b/>
            <sz val="9"/>
            <color indexed="81"/>
            <rFont val="Tahoma"/>
            <family val="2"/>
          </rPr>
          <t>Diego:</t>
        </r>
        <r>
          <rPr>
            <sz val="9"/>
            <color indexed="81"/>
            <rFont val="Tahoma"/>
            <family val="2"/>
          </rPr>
          <t xml:space="preserve">
inserire l'orario della prestazione straordinaria</t>
        </r>
      </text>
    </comment>
    <comment ref="P27" authorId="0">
      <text>
        <r>
          <rPr>
            <b/>
            <sz val="9"/>
            <color indexed="81"/>
            <rFont val="Tahoma"/>
            <family val="2"/>
          </rPr>
          <t>Diego:</t>
        </r>
        <r>
          <rPr>
            <sz val="9"/>
            <color indexed="81"/>
            <rFont val="Tahoma"/>
            <family val="2"/>
          </rPr>
          <t xml:space="preserve">
inserire la data</t>
        </r>
      </text>
    </comment>
    <comment ref="Q27" authorId="0">
      <text>
        <r>
          <rPr>
            <b/>
            <sz val="9"/>
            <color indexed="81"/>
            <rFont val="Tahoma"/>
            <family val="2"/>
          </rPr>
          <t>Diego:</t>
        </r>
        <r>
          <rPr>
            <sz val="9"/>
            <color indexed="81"/>
            <rFont val="Tahoma"/>
            <family val="2"/>
          </rPr>
          <t xml:space="preserve">
inserire l'orario della prestazione come intensificazione</t>
        </r>
      </text>
    </comment>
    <comment ref="A28" authorId="0">
      <text>
        <r>
          <rPr>
            <b/>
            <sz val="9"/>
            <color indexed="81"/>
            <rFont val="Tahoma"/>
            <family val="2"/>
          </rPr>
          <t>Diego:</t>
        </r>
        <r>
          <rPr>
            <sz val="9"/>
            <color indexed="81"/>
            <rFont val="Tahoma"/>
            <family val="2"/>
          </rPr>
          <t xml:space="preserve">
inserire la data</t>
        </r>
      </text>
    </comment>
    <comment ref="B28" authorId="0">
      <text>
        <r>
          <rPr>
            <b/>
            <sz val="9"/>
            <color indexed="81"/>
            <rFont val="Tahoma"/>
            <family val="2"/>
          </rPr>
          <t>Diego:</t>
        </r>
        <r>
          <rPr>
            <sz val="9"/>
            <color indexed="81"/>
            <rFont val="Tahoma"/>
            <family val="2"/>
          </rPr>
          <t xml:space="preserve">
inserire l'orario del permesso usufruito</t>
        </r>
      </text>
    </comment>
    <comment ref="D28" authorId="0">
      <text>
        <r>
          <rPr>
            <b/>
            <sz val="9"/>
            <color indexed="81"/>
            <rFont val="Tahoma"/>
            <family val="2"/>
          </rPr>
          <t>Diego:</t>
        </r>
        <r>
          <rPr>
            <sz val="9"/>
            <color indexed="81"/>
            <rFont val="Tahoma"/>
            <family val="2"/>
          </rPr>
          <t xml:space="preserve">
inserire la data</t>
        </r>
      </text>
    </comment>
    <comment ref="E28" authorId="0">
      <text>
        <r>
          <rPr>
            <b/>
            <sz val="9"/>
            <color indexed="81"/>
            <rFont val="Tahoma"/>
            <family val="2"/>
          </rPr>
          <t>Diego:</t>
        </r>
        <r>
          <rPr>
            <sz val="9"/>
            <color indexed="81"/>
            <rFont val="Tahoma"/>
            <family val="2"/>
          </rPr>
          <t xml:space="preserve">
inserire l'orario della prestazione straordinaria</t>
        </r>
      </text>
    </comment>
    <comment ref="G28" authorId="0">
      <text>
        <r>
          <rPr>
            <b/>
            <sz val="9"/>
            <color indexed="81"/>
            <rFont val="Tahoma"/>
            <family val="2"/>
          </rPr>
          <t>Diego:</t>
        </r>
        <r>
          <rPr>
            <sz val="9"/>
            <color indexed="81"/>
            <rFont val="Tahoma"/>
            <family val="2"/>
          </rPr>
          <t xml:space="preserve">
inserire la data</t>
        </r>
      </text>
    </comment>
    <comment ref="H28" authorId="0">
      <text>
        <r>
          <rPr>
            <b/>
            <sz val="9"/>
            <color indexed="81"/>
            <rFont val="Tahoma"/>
            <family val="2"/>
          </rPr>
          <t>Diego:</t>
        </r>
        <r>
          <rPr>
            <sz val="9"/>
            <color indexed="81"/>
            <rFont val="Tahoma"/>
            <family val="2"/>
          </rPr>
          <t xml:space="preserve">
inserire l'orario della prestazione come intensificazione</t>
        </r>
      </text>
    </comment>
    <comment ref="J28" authorId="0">
      <text>
        <r>
          <rPr>
            <b/>
            <sz val="9"/>
            <color indexed="81"/>
            <rFont val="Tahoma"/>
            <family val="2"/>
          </rPr>
          <t>Diego:</t>
        </r>
        <r>
          <rPr>
            <sz val="9"/>
            <color indexed="81"/>
            <rFont val="Tahoma"/>
            <family val="2"/>
          </rPr>
          <t xml:space="preserve">
inserire la data</t>
        </r>
      </text>
    </comment>
    <comment ref="K28" authorId="0">
      <text>
        <r>
          <rPr>
            <b/>
            <sz val="9"/>
            <color indexed="81"/>
            <rFont val="Tahoma"/>
            <family val="2"/>
          </rPr>
          <t>Diego:</t>
        </r>
        <r>
          <rPr>
            <sz val="9"/>
            <color indexed="81"/>
            <rFont val="Tahoma"/>
            <family val="2"/>
          </rPr>
          <t xml:space="preserve">
inserire l'orario del permesso usufruito</t>
        </r>
      </text>
    </comment>
    <comment ref="M28" authorId="0">
      <text>
        <r>
          <rPr>
            <b/>
            <sz val="9"/>
            <color indexed="81"/>
            <rFont val="Tahoma"/>
            <family val="2"/>
          </rPr>
          <t>Diego:</t>
        </r>
        <r>
          <rPr>
            <sz val="9"/>
            <color indexed="81"/>
            <rFont val="Tahoma"/>
            <family val="2"/>
          </rPr>
          <t xml:space="preserve">
inserire la data</t>
        </r>
      </text>
    </comment>
    <comment ref="N28" authorId="0">
      <text>
        <r>
          <rPr>
            <b/>
            <sz val="9"/>
            <color indexed="81"/>
            <rFont val="Tahoma"/>
            <family val="2"/>
          </rPr>
          <t>Diego:</t>
        </r>
        <r>
          <rPr>
            <sz val="9"/>
            <color indexed="81"/>
            <rFont val="Tahoma"/>
            <family val="2"/>
          </rPr>
          <t xml:space="preserve">
inserire l'orario della prestazione straordinaria</t>
        </r>
      </text>
    </comment>
    <comment ref="P28" authorId="0">
      <text>
        <r>
          <rPr>
            <b/>
            <sz val="9"/>
            <color indexed="81"/>
            <rFont val="Tahoma"/>
            <family val="2"/>
          </rPr>
          <t>Diego:</t>
        </r>
        <r>
          <rPr>
            <sz val="9"/>
            <color indexed="81"/>
            <rFont val="Tahoma"/>
            <family val="2"/>
          </rPr>
          <t xml:space="preserve">
inserire la data</t>
        </r>
      </text>
    </comment>
    <comment ref="Q28" authorId="0">
      <text>
        <r>
          <rPr>
            <b/>
            <sz val="9"/>
            <color indexed="81"/>
            <rFont val="Tahoma"/>
            <family val="2"/>
          </rPr>
          <t>Diego:</t>
        </r>
        <r>
          <rPr>
            <sz val="9"/>
            <color indexed="81"/>
            <rFont val="Tahoma"/>
            <family val="2"/>
          </rPr>
          <t xml:space="preserve">
inserire l'orario della prestazione come intensificazione</t>
        </r>
      </text>
    </comment>
    <comment ref="A29" authorId="0">
      <text>
        <r>
          <rPr>
            <b/>
            <sz val="9"/>
            <color indexed="81"/>
            <rFont val="Tahoma"/>
            <family val="2"/>
          </rPr>
          <t>Diego:</t>
        </r>
        <r>
          <rPr>
            <sz val="9"/>
            <color indexed="81"/>
            <rFont val="Tahoma"/>
            <family val="2"/>
          </rPr>
          <t xml:space="preserve">
inserire la data</t>
        </r>
      </text>
    </comment>
    <comment ref="B29" authorId="0">
      <text>
        <r>
          <rPr>
            <b/>
            <sz val="9"/>
            <color indexed="81"/>
            <rFont val="Tahoma"/>
            <family val="2"/>
          </rPr>
          <t>Diego:</t>
        </r>
        <r>
          <rPr>
            <sz val="9"/>
            <color indexed="81"/>
            <rFont val="Tahoma"/>
            <family val="2"/>
          </rPr>
          <t xml:space="preserve">
inserire l'orario del permesso usufruito</t>
        </r>
      </text>
    </comment>
    <comment ref="D29" authorId="0">
      <text>
        <r>
          <rPr>
            <b/>
            <sz val="9"/>
            <color indexed="81"/>
            <rFont val="Tahoma"/>
            <family val="2"/>
          </rPr>
          <t>Diego:</t>
        </r>
        <r>
          <rPr>
            <sz val="9"/>
            <color indexed="81"/>
            <rFont val="Tahoma"/>
            <family val="2"/>
          </rPr>
          <t xml:space="preserve">
inserire la data</t>
        </r>
      </text>
    </comment>
    <comment ref="E29" authorId="0">
      <text>
        <r>
          <rPr>
            <b/>
            <sz val="9"/>
            <color indexed="81"/>
            <rFont val="Tahoma"/>
            <family val="2"/>
          </rPr>
          <t>Diego:</t>
        </r>
        <r>
          <rPr>
            <sz val="9"/>
            <color indexed="81"/>
            <rFont val="Tahoma"/>
            <family val="2"/>
          </rPr>
          <t xml:space="preserve">
inserire l'orario della prestazione straordinaria</t>
        </r>
      </text>
    </comment>
    <comment ref="G29" authorId="0">
      <text>
        <r>
          <rPr>
            <b/>
            <sz val="9"/>
            <color indexed="81"/>
            <rFont val="Tahoma"/>
            <family val="2"/>
          </rPr>
          <t>Diego:</t>
        </r>
        <r>
          <rPr>
            <sz val="9"/>
            <color indexed="81"/>
            <rFont val="Tahoma"/>
            <family val="2"/>
          </rPr>
          <t xml:space="preserve">
inserire la data</t>
        </r>
      </text>
    </comment>
    <comment ref="H29" authorId="0">
      <text>
        <r>
          <rPr>
            <b/>
            <sz val="9"/>
            <color indexed="81"/>
            <rFont val="Tahoma"/>
            <family val="2"/>
          </rPr>
          <t>Diego:</t>
        </r>
        <r>
          <rPr>
            <sz val="9"/>
            <color indexed="81"/>
            <rFont val="Tahoma"/>
            <family val="2"/>
          </rPr>
          <t xml:space="preserve">
inserire l'orario della prestazione come intensificazione</t>
        </r>
      </text>
    </comment>
    <comment ref="J29" authorId="0">
      <text>
        <r>
          <rPr>
            <b/>
            <sz val="9"/>
            <color indexed="81"/>
            <rFont val="Tahoma"/>
            <family val="2"/>
          </rPr>
          <t>Diego:</t>
        </r>
        <r>
          <rPr>
            <sz val="9"/>
            <color indexed="81"/>
            <rFont val="Tahoma"/>
            <family val="2"/>
          </rPr>
          <t xml:space="preserve">
inserire la data</t>
        </r>
      </text>
    </comment>
    <comment ref="K29" authorId="0">
      <text>
        <r>
          <rPr>
            <b/>
            <sz val="9"/>
            <color indexed="81"/>
            <rFont val="Tahoma"/>
            <family val="2"/>
          </rPr>
          <t>Diego:</t>
        </r>
        <r>
          <rPr>
            <sz val="9"/>
            <color indexed="81"/>
            <rFont val="Tahoma"/>
            <family val="2"/>
          </rPr>
          <t xml:space="preserve">
inserire l'orario del permesso usufruito</t>
        </r>
      </text>
    </comment>
    <comment ref="M29" authorId="0">
      <text>
        <r>
          <rPr>
            <b/>
            <sz val="9"/>
            <color indexed="81"/>
            <rFont val="Tahoma"/>
            <family val="2"/>
          </rPr>
          <t>Diego:</t>
        </r>
        <r>
          <rPr>
            <sz val="9"/>
            <color indexed="81"/>
            <rFont val="Tahoma"/>
            <family val="2"/>
          </rPr>
          <t xml:space="preserve">
inserire la data</t>
        </r>
      </text>
    </comment>
    <comment ref="N29" authorId="0">
      <text>
        <r>
          <rPr>
            <b/>
            <sz val="9"/>
            <color indexed="81"/>
            <rFont val="Tahoma"/>
            <family val="2"/>
          </rPr>
          <t>Diego:</t>
        </r>
        <r>
          <rPr>
            <sz val="9"/>
            <color indexed="81"/>
            <rFont val="Tahoma"/>
            <family val="2"/>
          </rPr>
          <t xml:space="preserve">
inserire l'orario della prestazione straordinaria</t>
        </r>
      </text>
    </comment>
    <comment ref="P29" authorId="0">
      <text>
        <r>
          <rPr>
            <b/>
            <sz val="9"/>
            <color indexed="81"/>
            <rFont val="Tahoma"/>
            <family val="2"/>
          </rPr>
          <t>Diego:</t>
        </r>
        <r>
          <rPr>
            <sz val="9"/>
            <color indexed="81"/>
            <rFont val="Tahoma"/>
            <family val="2"/>
          </rPr>
          <t xml:space="preserve">
inserire la data</t>
        </r>
      </text>
    </comment>
    <comment ref="Q29" authorId="0">
      <text>
        <r>
          <rPr>
            <b/>
            <sz val="9"/>
            <color indexed="81"/>
            <rFont val="Tahoma"/>
            <family val="2"/>
          </rPr>
          <t>Diego:</t>
        </r>
        <r>
          <rPr>
            <sz val="9"/>
            <color indexed="81"/>
            <rFont val="Tahoma"/>
            <family val="2"/>
          </rPr>
          <t xml:space="preserve">
inserire l'orario della prestazione come intensificazione</t>
        </r>
      </text>
    </comment>
  </commentList>
</comments>
</file>

<file path=xl/comments4.xml><?xml version="1.0" encoding="utf-8"?>
<comments xmlns="http://schemas.openxmlformats.org/spreadsheetml/2006/main">
  <authors>
    <author>DSGA</author>
  </authors>
  <commentList>
    <comment ref="D4"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E4"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F4"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D5"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E5"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F5"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D6"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E6"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F6"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D7"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E7"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F7"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D8"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E8"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F8"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D9"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E9"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F9"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D10"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E10"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F10"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D11"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E11"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 ref="F11" authorId="0">
      <text>
        <r>
          <rPr>
            <b/>
            <sz val="9"/>
            <color indexed="81"/>
            <rFont val="Tahoma"/>
            <family val="2"/>
          </rPr>
          <t>DSGA:</t>
        </r>
        <r>
          <rPr>
            <sz val="9"/>
            <color indexed="81"/>
            <rFont val="Tahoma"/>
            <family val="2"/>
          </rPr>
          <t xml:space="preserve">
VEDI - Piano di riparto presente nel SIRG - sottosistema Spese Web - 
SIDI - Applicazioni MEF - Applicazioni SPT - Accedi al portale NoiPA - alla voce Gestione accessorie - Attività uffici - Compensi accessori - Acessori C.U. -  consultazione Piano di Riparto</t>
        </r>
      </text>
    </comment>
  </commentList>
</comments>
</file>

<file path=xl/comments5.xml><?xml version="1.0" encoding="utf-8"?>
<comments xmlns="http://schemas.openxmlformats.org/spreadsheetml/2006/main">
  <authors>
    <author>DSGA</author>
    <author>Diego</author>
  </authors>
  <commentList>
    <comment ref="C2" authorId="0">
      <text>
        <r>
          <rPr>
            <b/>
            <sz val="9"/>
            <color indexed="81"/>
            <rFont val="Tahoma"/>
            <family val="2"/>
          </rPr>
          <t>DSGA:</t>
        </r>
        <r>
          <rPr>
            <sz val="9"/>
            <color indexed="81"/>
            <rFont val="Tahoma"/>
            <family val="2"/>
          </rPr>
          <t xml:space="preserve">
INSERIRE LA NOTA MIUR CON LA QUALE VENGONO COMUNICATI I FONDI MOF</t>
        </r>
      </text>
    </comment>
    <comment ref="C7" authorId="0">
      <text>
        <r>
          <rPr>
            <b/>
            <sz val="9"/>
            <color indexed="81"/>
            <rFont val="Tahoma"/>
            <family val="2"/>
          </rPr>
          <t>DSGA:</t>
        </r>
        <r>
          <rPr>
            <sz val="9"/>
            <color indexed="81"/>
            <rFont val="Tahoma"/>
            <family val="2"/>
          </rPr>
          <t xml:space="preserve">
inserire l'importo del finaziamento</t>
        </r>
      </text>
    </comment>
    <comment ref="D7" authorId="0">
      <text>
        <r>
          <rPr>
            <b/>
            <sz val="9"/>
            <color indexed="81"/>
            <rFont val="Tahoma"/>
            <family val="2"/>
          </rPr>
          <t>DSGA:</t>
        </r>
        <r>
          <rPr>
            <sz val="9"/>
            <color indexed="81"/>
            <rFont val="Tahoma"/>
            <family val="2"/>
          </rPr>
          <t xml:space="preserve">
Economie del precedente MOF e devono coincidere con quanto riportato nel "Piano di riparto" della "RelazioneComp.Finan."</t>
        </r>
      </text>
    </comment>
    <comment ref="C8" authorId="0">
      <text>
        <r>
          <rPr>
            <b/>
            <sz val="9"/>
            <color indexed="81"/>
            <rFont val="Tahoma"/>
            <family val="2"/>
          </rPr>
          <t>DSGA:</t>
        </r>
        <r>
          <rPr>
            <sz val="9"/>
            <color indexed="81"/>
            <rFont val="Tahoma"/>
            <family val="2"/>
          </rPr>
          <t xml:space="preserve">
INSERIRE LA NOTA MIUR CON LA QUALE VENGONO COMUNICATI I FONDI MOF</t>
        </r>
      </text>
    </comment>
    <comment ref="E9" authorId="1">
      <text>
        <r>
          <rPr>
            <b/>
            <sz val="9"/>
            <color indexed="81"/>
            <rFont val="Tahoma"/>
            <family val="2"/>
          </rPr>
          <t>Diego:</t>
        </r>
        <r>
          <rPr>
            <sz val="9"/>
            <color indexed="81"/>
            <rFont val="Tahoma"/>
            <family val="2"/>
          </rPr>
          <t xml:space="preserve">
se presente finanziamento comunicato alla scuola via email</t>
        </r>
      </text>
    </comment>
    <comment ref="C13" authorId="0">
      <text>
        <r>
          <rPr>
            <b/>
            <sz val="9"/>
            <color indexed="81"/>
            <rFont val="Tahoma"/>
            <family val="2"/>
          </rPr>
          <t>DSGA:</t>
        </r>
        <r>
          <rPr>
            <sz val="9"/>
            <color indexed="81"/>
            <rFont val="Tahoma"/>
            <family val="2"/>
          </rPr>
          <t xml:space="preserve">
inserire l'importo del finaziamento</t>
        </r>
      </text>
    </comment>
    <comment ref="D13" authorId="0">
      <text>
        <r>
          <rPr>
            <b/>
            <sz val="9"/>
            <color indexed="81"/>
            <rFont val="Tahoma"/>
            <family val="2"/>
          </rPr>
          <t>DSGA:</t>
        </r>
        <r>
          <rPr>
            <sz val="9"/>
            <color indexed="81"/>
            <rFont val="Tahoma"/>
            <family val="2"/>
          </rPr>
          <t xml:space="preserve">
Economie del precedente MOF e devono coincidere con quanto riportato nel "Piano di riparto" della "RelazioneComp.Finan."</t>
        </r>
      </text>
    </comment>
    <comment ref="C15" authorId="0">
      <text>
        <r>
          <rPr>
            <b/>
            <sz val="9"/>
            <color indexed="81"/>
            <rFont val="Tahoma"/>
            <family val="2"/>
          </rPr>
          <t>DSGA:</t>
        </r>
        <r>
          <rPr>
            <sz val="9"/>
            <color indexed="81"/>
            <rFont val="Tahoma"/>
            <family val="2"/>
          </rPr>
          <t xml:space="preserve">
inserire l'importo del finaziamento</t>
        </r>
      </text>
    </comment>
    <comment ref="D15" authorId="0">
      <text>
        <r>
          <rPr>
            <b/>
            <sz val="9"/>
            <color indexed="81"/>
            <rFont val="Tahoma"/>
            <family val="2"/>
          </rPr>
          <t>DSGA:</t>
        </r>
        <r>
          <rPr>
            <sz val="9"/>
            <color indexed="81"/>
            <rFont val="Tahoma"/>
            <family val="2"/>
          </rPr>
          <t xml:space="preserve">
Economie del precedente MOF e devono coincidere con quanto riportato nel "Piano di riparto" della "RelazioneComp.Finan."</t>
        </r>
      </text>
    </comment>
    <comment ref="C17" authorId="0">
      <text>
        <r>
          <rPr>
            <b/>
            <sz val="9"/>
            <color indexed="81"/>
            <rFont val="Tahoma"/>
            <family val="2"/>
          </rPr>
          <t>DSGA:</t>
        </r>
        <r>
          <rPr>
            <sz val="9"/>
            <color indexed="81"/>
            <rFont val="Tahoma"/>
            <family val="2"/>
          </rPr>
          <t xml:space="preserve">
inserire l'importo del finaziamento</t>
        </r>
      </text>
    </comment>
    <comment ref="D17" authorId="0">
      <text>
        <r>
          <rPr>
            <b/>
            <sz val="9"/>
            <color indexed="81"/>
            <rFont val="Tahoma"/>
            <family val="2"/>
          </rPr>
          <t>DSGA:</t>
        </r>
        <r>
          <rPr>
            <sz val="9"/>
            <color indexed="81"/>
            <rFont val="Tahoma"/>
            <family val="2"/>
          </rPr>
          <t xml:space="preserve">
Economie del precedente MOF e devono coincidere con quanto riportato nel "Piano di riparto" della "RelazioneComp.Finan."</t>
        </r>
      </text>
    </comment>
    <comment ref="C19" authorId="0">
      <text>
        <r>
          <rPr>
            <b/>
            <sz val="9"/>
            <color indexed="81"/>
            <rFont val="Tahoma"/>
            <family val="2"/>
          </rPr>
          <t>DSGA:</t>
        </r>
        <r>
          <rPr>
            <sz val="9"/>
            <color indexed="81"/>
            <rFont val="Tahoma"/>
            <family val="2"/>
          </rPr>
          <t xml:space="preserve">
inserire l'importo del finaziamento</t>
        </r>
      </text>
    </comment>
    <comment ref="D19" authorId="0">
      <text>
        <r>
          <rPr>
            <b/>
            <sz val="9"/>
            <color indexed="81"/>
            <rFont val="Tahoma"/>
            <family val="2"/>
          </rPr>
          <t>DSGA:</t>
        </r>
        <r>
          <rPr>
            <sz val="9"/>
            <color indexed="81"/>
            <rFont val="Tahoma"/>
            <family val="2"/>
          </rPr>
          <t xml:space="preserve">
Economie del precedente MOF e devono coincidere con quanto riportato nel "Piano di riparto" della "RelazioneComp.Finan."</t>
        </r>
      </text>
    </comment>
    <comment ref="C21" authorId="1">
      <text>
        <r>
          <rPr>
            <b/>
            <sz val="9"/>
            <color indexed="81"/>
            <rFont val="Tahoma"/>
            <family val="2"/>
          </rPr>
          <t>Diego:</t>
        </r>
        <r>
          <rPr>
            <sz val="9"/>
            <color indexed="81"/>
            <rFont val="Tahoma"/>
            <family val="2"/>
          </rPr>
          <t xml:space="preserve">
inserire l'importo del finaziamento</t>
        </r>
      </text>
    </comment>
    <comment ref="D21" authorId="0">
      <text>
        <r>
          <rPr>
            <b/>
            <sz val="9"/>
            <color indexed="81"/>
            <rFont val="Tahoma"/>
            <family val="2"/>
          </rPr>
          <t>DSGA:</t>
        </r>
        <r>
          <rPr>
            <sz val="9"/>
            <color indexed="81"/>
            <rFont val="Tahoma"/>
            <family val="2"/>
          </rPr>
          <t xml:space="preserve">
Economie del precedente MOF e devono coincidere con quanto riportato nel "Piano di riparto" della "RelazioneComp.Finan."</t>
        </r>
      </text>
    </comment>
    <comment ref="C23" authorId="1">
      <text>
        <r>
          <rPr>
            <b/>
            <sz val="9"/>
            <color indexed="81"/>
            <rFont val="Tahoma"/>
            <family val="2"/>
          </rPr>
          <t>Diego:</t>
        </r>
        <r>
          <rPr>
            <sz val="9"/>
            <color indexed="81"/>
            <rFont val="Tahoma"/>
            <family val="2"/>
          </rPr>
          <t xml:space="preserve">
inserire l'importo del finaziamento</t>
        </r>
      </text>
    </comment>
    <comment ref="D23" authorId="0">
      <text>
        <r>
          <rPr>
            <b/>
            <sz val="9"/>
            <color indexed="81"/>
            <rFont val="Tahoma"/>
            <family val="2"/>
          </rPr>
          <t>DSGA:</t>
        </r>
        <r>
          <rPr>
            <sz val="9"/>
            <color indexed="81"/>
            <rFont val="Tahoma"/>
            <family val="2"/>
          </rPr>
          <t xml:space="preserve">
Economie del precedente MOF e devono coincidere con quanto riportato nel "Piano di riparto" della "RelazioneComp.Finan."</t>
        </r>
      </text>
    </comment>
  </commentList>
</comments>
</file>

<file path=xl/comments6.xml><?xml version="1.0" encoding="utf-8"?>
<comments xmlns="http://schemas.openxmlformats.org/spreadsheetml/2006/main">
  <authors>
    <author>Diego</author>
  </authors>
  <commentList>
    <comment ref="H10" authorId="0">
      <text>
        <r>
          <rPr>
            <b/>
            <sz val="9"/>
            <color indexed="81"/>
            <rFont val="Tahoma"/>
            <family val="2"/>
          </rPr>
          <t>Diego:</t>
        </r>
        <r>
          <rPr>
            <sz val="9"/>
            <color indexed="81"/>
            <rFont val="Tahoma"/>
            <family val="2"/>
          </rPr>
          <t xml:space="preserve">
inserire l'importo</t>
        </r>
      </text>
    </comment>
    <comment ref="H11" authorId="0">
      <text>
        <r>
          <rPr>
            <b/>
            <sz val="9"/>
            <color indexed="81"/>
            <rFont val="Tahoma"/>
            <family val="2"/>
          </rPr>
          <t>Diego:</t>
        </r>
        <r>
          <rPr>
            <sz val="9"/>
            <color indexed="81"/>
            <rFont val="Tahoma"/>
            <family val="2"/>
          </rPr>
          <t xml:space="preserve">
inserire l'importo</t>
        </r>
      </text>
    </comment>
    <comment ref="H14" authorId="0">
      <text>
        <r>
          <rPr>
            <b/>
            <sz val="9"/>
            <color indexed="81"/>
            <rFont val="Tahoma"/>
            <family val="2"/>
          </rPr>
          <t>Diego:</t>
        </r>
        <r>
          <rPr>
            <sz val="9"/>
            <color indexed="81"/>
            <rFont val="Tahoma"/>
            <family val="2"/>
          </rPr>
          <t xml:space="preserve">
inserire l'importo</t>
        </r>
      </text>
    </comment>
    <comment ref="H15" authorId="0">
      <text>
        <r>
          <rPr>
            <b/>
            <sz val="9"/>
            <color indexed="81"/>
            <rFont val="Tahoma"/>
            <family val="2"/>
          </rPr>
          <t>Diego:</t>
        </r>
        <r>
          <rPr>
            <sz val="9"/>
            <color indexed="81"/>
            <rFont val="Tahoma"/>
            <family val="2"/>
          </rPr>
          <t xml:space="preserve">
inserire l'importo</t>
        </r>
      </text>
    </comment>
    <comment ref="H17" authorId="0">
      <text>
        <r>
          <rPr>
            <b/>
            <sz val="9"/>
            <color indexed="81"/>
            <rFont val="Tahoma"/>
            <family val="2"/>
          </rPr>
          <t>Diego:</t>
        </r>
        <r>
          <rPr>
            <sz val="9"/>
            <color indexed="81"/>
            <rFont val="Tahoma"/>
            <family val="2"/>
          </rPr>
          <t xml:space="preserve">
inserire l'importo</t>
        </r>
      </text>
    </comment>
    <comment ref="H18" authorId="0">
      <text>
        <r>
          <rPr>
            <b/>
            <sz val="9"/>
            <color indexed="81"/>
            <rFont val="Tahoma"/>
            <family val="2"/>
          </rPr>
          <t>Diego:</t>
        </r>
        <r>
          <rPr>
            <sz val="9"/>
            <color indexed="81"/>
            <rFont val="Tahoma"/>
            <family val="2"/>
          </rPr>
          <t xml:space="preserve">
inserire l'importo</t>
        </r>
      </text>
    </comment>
    <comment ref="H20" authorId="0">
      <text>
        <r>
          <rPr>
            <b/>
            <sz val="9"/>
            <color indexed="81"/>
            <rFont val="Tahoma"/>
            <family val="2"/>
          </rPr>
          <t>Diego:</t>
        </r>
        <r>
          <rPr>
            <sz val="9"/>
            <color indexed="81"/>
            <rFont val="Tahoma"/>
            <family val="2"/>
          </rPr>
          <t xml:space="preserve">
inserire l'importo</t>
        </r>
      </text>
    </comment>
    <comment ref="H21" authorId="0">
      <text>
        <r>
          <rPr>
            <b/>
            <sz val="9"/>
            <color indexed="81"/>
            <rFont val="Tahoma"/>
            <family val="2"/>
          </rPr>
          <t>Diego:</t>
        </r>
        <r>
          <rPr>
            <sz val="9"/>
            <color indexed="81"/>
            <rFont val="Tahoma"/>
            <family val="2"/>
          </rPr>
          <t xml:space="preserve">
inserire l'importo</t>
        </r>
      </text>
    </comment>
    <comment ref="H23" authorId="0">
      <text>
        <r>
          <rPr>
            <b/>
            <sz val="9"/>
            <color indexed="81"/>
            <rFont val="Tahoma"/>
            <family val="2"/>
          </rPr>
          <t>Diego:</t>
        </r>
        <r>
          <rPr>
            <sz val="9"/>
            <color indexed="81"/>
            <rFont val="Tahoma"/>
            <family val="2"/>
          </rPr>
          <t xml:space="preserve">
inserire l'importo</t>
        </r>
      </text>
    </comment>
    <comment ref="H24" authorId="0">
      <text>
        <r>
          <rPr>
            <b/>
            <sz val="9"/>
            <color indexed="81"/>
            <rFont val="Tahoma"/>
            <family val="2"/>
          </rPr>
          <t>Diego:</t>
        </r>
        <r>
          <rPr>
            <sz val="9"/>
            <color indexed="81"/>
            <rFont val="Tahoma"/>
            <family val="2"/>
          </rPr>
          <t xml:space="preserve">
inserire l'importo</t>
        </r>
      </text>
    </comment>
    <comment ref="B29" authorId="0">
      <text>
        <r>
          <rPr>
            <b/>
            <sz val="9"/>
            <color indexed="81"/>
            <rFont val="Tahoma"/>
            <family val="2"/>
          </rPr>
          <t>Diego:</t>
        </r>
        <r>
          <rPr>
            <sz val="9"/>
            <color indexed="81"/>
            <rFont val="Tahoma"/>
            <family val="2"/>
          </rPr>
          <t xml:space="preserve">
INSERIRE DATA</t>
        </r>
      </text>
    </comment>
    <comment ref="F30" authorId="0">
      <text>
        <r>
          <rPr>
            <b/>
            <sz val="9"/>
            <color indexed="81"/>
            <rFont val="Tahoma"/>
            <family val="2"/>
          </rPr>
          <t>Diego:</t>
        </r>
        <r>
          <rPr>
            <sz val="9"/>
            <color indexed="81"/>
            <rFont val="Tahoma"/>
            <family val="2"/>
          </rPr>
          <t xml:space="preserve">
Cognome Nome su foglio "Firme Carta intestata"</t>
        </r>
      </text>
    </comment>
  </commentList>
</comments>
</file>

<file path=xl/comments7.xml><?xml version="1.0" encoding="utf-8"?>
<comments xmlns="http://schemas.openxmlformats.org/spreadsheetml/2006/main">
  <authors>
    <author>Diego</author>
  </authors>
  <commentList>
    <comment ref="B91" authorId="0">
      <text>
        <r>
          <rPr>
            <b/>
            <sz val="9"/>
            <color indexed="81"/>
            <rFont val="Tahoma"/>
            <family val="2"/>
          </rPr>
          <t>Diego:</t>
        </r>
        <r>
          <rPr>
            <sz val="9"/>
            <color indexed="81"/>
            <rFont val="Tahoma"/>
            <family val="2"/>
          </rPr>
          <t xml:space="preserve">
INSERIRE DATA</t>
        </r>
      </text>
    </comment>
    <comment ref="F92" authorId="0">
      <text>
        <r>
          <rPr>
            <b/>
            <sz val="9"/>
            <color indexed="81"/>
            <rFont val="Tahoma"/>
            <family val="2"/>
          </rPr>
          <t>Diego:</t>
        </r>
        <r>
          <rPr>
            <sz val="9"/>
            <color indexed="81"/>
            <rFont val="Tahoma"/>
            <family val="2"/>
          </rPr>
          <t xml:space="preserve">
Cognome Nome su foglio "Firme Carta intestata"</t>
        </r>
      </text>
    </comment>
  </commentList>
</comments>
</file>

<file path=xl/comments8.xml><?xml version="1.0" encoding="utf-8"?>
<comments xmlns="http://schemas.openxmlformats.org/spreadsheetml/2006/main">
  <authors>
    <author>utente</author>
    <author>Diego</author>
    <author>DSGA</author>
  </authors>
  <commentList>
    <comment ref="C6" authorId="0">
      <text>
        <r>
          <rPr>
            <b/>
            <sz val="9"/>
            <color indexed="81"/>
            <rFont val="Tahoma"/>
            <family val="2"/>
          </rPr>
          <t>utente:</t>
        </r>
        <r>
          <rPr>
            <sz val="9"/>
            <color indexed="81"/>
            <rFont val="Tahoma"/>
            <family val="2"/>
          </rPr>
          <t xml:space="preserve">
utente:
inesrire il dato</t>
        </r>
      </text>
    </comment>
    <comment ref="C7" authorId="0">
      <text>
        <r>
          <rPr>
            <b/>
            <sz val="9"/>
            <color indexed="81"/>
            <rFont val="Tahoma"/>
            <family val="2"/>
          </rPr>
          <t>utente:</t>
        </r>
        <r>
          <rPr>
            <sz val="9"/>
            <color indexed="81"/>
            <rFont val="Tahoma"/>
            <family val="2"/>
          </rPr>
          <t xml:space="preserve">
inesrire il dato</t>
        </r>
      </text>
    </comment>
    <comment ref="C9" authorId="0">
      <text>
        <r>
          <rPr>
            <b/>
            <sz val="9"/>
            <color indexed="81"/>
            <rFont val="Tahoma"/>
            <family val="2"/>
          </rPr>
          <t>utente:</t>
        </r>
        <r>
          <rPr>
            <sz val="9"/>
            <color indexed="81"/>
            <rFont val="Tahoma"/>
            <family val="2"/>
          </rPr>
          <t xml:space="preserve">
utente:
inesrire il dato</t>
        </r>
      </text>
    </comment>
    <comment ref="C10" authorId="0">
      <text>
        <r>
          <rPr>
            <b/>
            <sz val="9"/>
            <color indexed="81"/>
            <rFont val="Tahoma"/>
            <family val="2"/>
          </rPr>
          <t>utente:</t>
        </r>
        <r>
          <rPr>
            <sz val="9"/>
            <color indexed="81"/>
            <rFont val="Tahoma"/>
            <family val="2"/>
          </rPr>
          <t xml:space="preserve">
inesrire il dato</t>
        </r>
      </text>
    </comment>
    <comment ref="B15" authorId="1">
      <text>
        <r>
          <rPr>
            <b/>
            <sz val="9"/>
            <color indexed="81"/>
            <rFont val="Tahoma"/>
            <family val="2"/>
          </rPr>
          <t>Diego:</t>
        </r>
        <r>
          <rPr>
            <sz val="9"/>
            <color indexed="81"/>
            <rFont val="Tahoma"/>
            <family val="2"/>
          </rPr>
          <t xml:space="preserve">
dato inserito nel foglio "6-Ind.Dir.DSGA e SOST."</t>
        </r>
      </text>
    </comment>
    <comment ref="D16" authorId="1">
      <text>
        <r>
          <rPr>
            <b/>
            <sz val="9"/>
            <color indexed="81"/>
            <rFont val="Tahoma"/>
            <family val="2"/>
          </rPr>
          <t>Diego:</t>
        </r>
        <r>
          <rPr>
            <sz val="9"/>
            <color indexed="81"/>
            <rFont val="Tahoma"/>
            <family val="2"/>
          </rPr>
          <t xml:space="preserve">
inserire il dato</t>
        </r>
      </text>
    </comment>
    <comment ref="B18" authorId="2">
      <text>
        <r>
          <rPr>
            <b/>
            <sz val="9"/>
            <color indexed="81"/>
            <rFont val="Tahoma"/>
            <family val="2"/>
          </rPr>
          <t>DSGA:</t>
        </r>
        <r>
          <rPr>
            <sz val="9"/>
            <color indexed="81"/>
            <rFont val="Tahoma"/>
            <family val="2"/>
          </rPr>
          <t xml:space="preserve">
inserire dato %</t>
        </r>
      </text>
    </comment>
    <comment ref="B28" authorId="2">
      <text>
        <r>
          <rPr>
            <b/>
            <sz val="9"/>
            <color indexed="81"/>
            <rFont val="Tahoma"/>
            <family val="2"/>
          </rPr>
          <t>DSGA:</t>
        </r>
        <r>
          <rPr>
            <sz val="9"/>
            <color indexed="81"/>
            <rFont val="Tahoma"/>
            <family val="2"/>
          </rPr>
          <t xml:space="preserve">
inserire dato %</t>
        </r>
      </text>
    </comment>
    <comment ref="B32" authorId="2">
      <text>
        <r>
          <rPr>
            <b/>
            <sz val="9"/>
            <color indexed="81"/>
            <rFont val="Tahoma"/>
            <family val="2"/>
          </rPr>
          <t>DSGA:</t>
        </r>
        <r>
          <rPr>
            <sz val="9"/>
            <color indexed="81"/>
            <rFont val="Tahoma"/>
            <family val="2"/>
          </rPr>
          <t xml:space="preserve">
inserire dato %</t>
        </r>
      </text>
    </comment>
    <comment ref="B34" authorId="2">
      <text>
        <r>
          <rPr>
            <b/>
            <sz val="9"/>
            <color indexed="81"/>
            <rFont val="Tahoma"/>
            <family val="2"/>
          </rPr>
          <t>DSGA:</t>
        </r>
        <r>
          <rPr>
            <sz val="9"/>
            <color indexed="81"/>
            <rFont val="Tahoma"/>
            <family val="2"/>
          </rPr>
          <t xml:space="preserve">
inserire dato %</t>
        </r>
      </text>
    </comment>
  </commentList>
</comments>
</file>

<file path=xl/comments9.xml><?xml version="1.0" encoding="utf-8"?>
<comments xmlns="http://schemas.openxmlformats.org/spreadsheetml/2006/main">
  <authors>
    <author>Diego</author>
    <author>user08</author>
    <author>Marisa Alario</author>
  </authors>
  <commentList>
    <comment ref="B4" authorId="0">
      <text>
        <r>
          <rPr>
            <b/>
            <sz val="9"/>
            <color indexed="81"/>
            <rFont val="Tahoma"/>
            <family val="2"/>
          </rPr>
          <t>Diego:</t>
        </r>
        <r>
          <rPr>
            <sz val="9"/>
            <color indexed="81"/>
            <rFont val="Tahoma"/>
            <family val="2"/>
          </rPr>
          <t xml:space="preserve">
inserire il dato riportato nella legenda</t>
        </r>
      </text>
    </comment>
    <comment ref="C4" authorId="0">
      <text>
        <r>
          <rPr>
            <b/>
            <sz val="9"/>
            <color indexed="81"/>
            <rFont val="Tahoma"/>
            <family val="2"/>
          </rPr>
          <t>Diego:</t>
        </r>
        <r>
          <rPr>
            <sz val="9"/>
            <color indexed="81"/>
            <rFont val="Tahoma"/>
            <family val="2"/>
          </rPr>
          <t xml:space="preserve">
inserire sottovoce
</t>
        </r>
      </text>
    </comment>
    <comment ref="D4" authorId="0">
      <text>
        <r>
          <rPr>
            <b/>
            <sz val="9"/>
            <color indexed="81"/>
            <rFont val="Tahoma"/>
            <family val="2"/>
          </rPr>
          <t>Diego:</t>
        </r>
        <r>
          <rPr>
            <sz val="9"/>
            <color indexed="81"/>
            <rFont val="Tahoma"/>
            <family val="2"/>
          </rPr>
          <t xml:space="preserve">
inserire il numero di docenti che partecipano al progetto</t>
        </r>
      </text>
    </comment>
    <comment ref="F4" authorId="0">
      <text>
        <r>
          <rPr>
            <b/>
            <sz val="9"/>
            <color indexed="81"/>
            <rFont val="Tahoma"/>
            <family val="2"/>
          </rPr>
          <t>Diego:</t>
        </r>
        <r>
          <rPr>
            <sz val="9"/>
            <color indexed="81"/>
            <rFont val="Tahoma"/>
            <family val="2"/>
          </rPr>
          <t xml:space="preserve">
inserire il dato</t>
        </r>
      </text>
    </comment>
    <comment ref="B5" authorId="0">
      <text>
        <r>
          <rPr>
            <b/>
            <sz val="9"/>
            <color indexed="81"/>
            <rFont val="Tahoma"/>
            <family val="2"/>
          </rPr>
          <t>Diego:</t>
        </r>
        <r>
          <rPr>
            <sz val="9"/>
            <color indexed="81"/>
            <rFont val="Tahoma"/>
            <family val="2"/>
          </rPr>
          <t xml:space="preserve">
inserire il dato riportato nella legenda</t>
        </r>
      </text>
    </comment>
    <comment ref="C5" authorId="0">
      <text>
        <r>
          <rPr>
            <b/>
            <sz val="9"/>
            <color indexed="81"/>
            <rFont val="Tahoma"/>
            <family val="2"/>
          </rPr>
          <t>Diego:</t>
        </r>
        <r>
          <rPr>
            <sz val="9"/>
            <color indexed="81"/>
            <rFont val="Tahoma"/>
            <family val="2"/>
          </rPr>
          <t xml:space="preserve">
inserire sottovoce
</t>
        </r>
      </text>
    </comment>
    <comment ref="D5" authorId="0">
      <text>
        <r>
          <rPr>
            <b/>
            <sz val="9"/>
            <color indexed="81"/>
            <rFont val="Tahoma"/>
            <family val="2"/>
          </rPr>
          <t>Diego:</t>
        </r>
        <r>
          <rPr>
            <sz val="9"/>
            <color indexed="81"/>
            <rFont val="Tahoma"/>
            <family val="2"/>
          </rPr>
          <t xml:space="preserve">
inserire il numero di docenti che partecipano al progetto</t>
        </r>
      </text>
    </comment>
    <comment ref="F5" authorId="0">
      <text>
        <r>
          <rPr>
            <b/>
            <sz val="9"/>
            <color indexed="81"/>
            <rFont val="Tahoma"/>
            <family val="2"/>
          </rPr>
          <t>Diego:</t>
        </r>
        <r>
          <rPr>
            <sz val="9"/>
            <color indexed="81"/>
            <rFont val="Tahoma"/>
            <family val="2"/>
          </rPr>
          <t xml:space="preserve">
inserire il dato</t>
        </r>
      </text>
    </comment>
    <comment ref="B6" authorId="0">
      <text>
        <r>
          <rPr>
            <b/>
            <sz val="9"/>
            <color indexed="81"/>
            <rFont val="Tahoma"/>
            <family val="2"/>
          </rPr>
          <t>Diego:</t>
        </r>
        <r>
          <rPr>
            <sz val="9"/>
            <color indexed="81"/>
            <rFont val="Tahoma"/>
            <family val="2"/>
          </rPr>
          <t xml:space="preserve">
inserire il dato riportato nella legenda</t>
        </r>
      </text>
    </comment>
    <comment ref="C6" authorId="0">
      <text>
        <r>
          <rPr>
            <b/>
            <sz val="9"/>
            <color indexed="81"/>
            <rFont val="Tahoma"/>
            <family val="2"/>
          </rPr>
          <t>Diego:</t>
        </r>
        <r>
          <rPr>
            <sz val="9"/>
            <color indexed="81"/>
            <rFont val="Tahoma"/>
            <family val="2"/>
          </rPr>
          <t xml:space="preserve">
inserire sottovoce
</t>
        </r>
      </text>
    </comment>
    <comment ref="D6" authorId="0">
      <text>
        <r>
          <rPr>
            <b/>
            <sz val="9"/>
            <color indexed="81"/>
            <rFont val="Tahoma"/>
            <family val="2"/>
          </rPr>
          <t>Diego:</t>
        </r>
        <r>
          <rPr>
            <sz val="9"/>
            <color indexed="81"/>
            <rFont val="Tahoma"/>
            <family val="2"/>
          </rPr>
          <t xml:space="preserve">
inserire il numero di docenti che partecipano al progetto</t>
        </r>
      </text>
    </comment>
    <comment ref="F6" authorId="0">
      <text>
        <r>
          <rPr>
            <b/>
            <sz val="9"/>
            <color indexed="81"/>
            <rFont val="Tahoma"/>
            <family val="2"/>
          </rPr>
          <t>Diego:</t>
        </r>
        <r>
          <rPr>
            <sz val="9"/>
            <color indexed="81"/>
            <rFont val="Tahoma"/>
            <family val="2"/>
          </rPr>
          <t xml:space="preserve">
inserire il dato</t>
        </r>
      </text>
    </comment>
    <comment ref="B7" authorId="0">
      <text>
        <r>
          <rPr>
            <b/>
            <sz val="9"/>
            <color indexed="81"/>
            <rFont val="Tahoma"/>
            <family val="2"/>
          </rPr>
          <t>Diego:</t>
        </r>
        <r>
          <rPr>
            <sz val="9"/>
            <color indexed="81"/>
            <rFont val="Tahoma"/>
            <family val="2"/>
          </rPr>
          <t xml:space="preserve">
inserire il dato riportato nella legenda</t>
        </r>
      </text>
    </comment>
    <comment ref="C7" authorId="0">
      <text>
        <r>
          <rPr>
            <b/>
            <sz val="9"/>
            <color indexed="81"/>
            <rFont val="Tahoma"/>
            <family val="2"/>
          </rPr>
          <t>Diego:</t>
        </r>
        <r>
          <rPr>
            <sz val="9"/>
            <color indexed="81"/>
            <rFont val="Tahoma"/>
            <family val="2"/>
          </rPr>
          <t xml:space="preserve">
inserire sottovoce
</t>
        </r>
      </text>
    </comment>
    <comment ref="D7" authorId="0">
      <text>
        <r>
          <rPr>
            <b/>
            <sz val="9"/>
            <color indexed="81"/>
            <rFont val="Tahoma"/>
            <family val="2"/>
          </rPr>
          <t>Diego:</t>
        </r>
        <r>
          <rPr>
            <sz val="9"/>
            <color indexed="81"/>
            <rFont val="Tahoma"/>
            <family val="2"/>
          </rPr>
          <t xml:space="preserve">
inserire il numero di docenti che partecipano al progetto</t>
        </r>
      </text>
    </comment>
    <comment ref="F7" authorId="0">
      <text>
        <r>
          <rPr>
            <b/>
            <sz val="9"/>
            <color indexed="81"/>
            <rFont val="Tahoma"/>
            <family val="2"/>
          </rPr>
          <t>Diego:</t>
        </r>
        <r>
          <rPr>
            <sz val="9"/>
            <color indexed="81"/>
            <rFont val="Tahoma"/>
            <family val="2"/>
          </rPr>
          <t xml:space="preserve">
inserire il dato</t>
        </r>
      </text>
    </comment>
    <comment ref="B9" authorId="0">
      <text>
        <r>
          <rPr>
            <b/>
            <sz val="9"/>
            <color indexed="81"/>
            <rFont val="Tahoma"/>
            <family val="2"/>
          </rPr>
          <t>Diego:</t>
        </r>
        <r>
          <rPr>
            <sz val="9"/>
            <color indexed="81"/>
            <rFont val="Tahoma"/>
            <family val="2"/>
          </rPr>
          <t xml:space="preserve">
inserire il dato riportato nella legenda</t>
        </r>
      </text>
    </comment>
    <comment ref="C9" authorId="0">
      <text>
        <r>
          <rPr>
            <b/>
            <sz val="9"/>
            <color indexed="81"/>
            <rFont val="Tahoma"/>
            <family val="2"/>
          </rPr>
          <t>Diego:</t>
        </r>
        <r>
          <rPr>
            <sz val="9"/>
            <color indexed="81"/>
            <rFont val="Tahoma"/>
            <family val="2"/>
          </rPr>
          <t xml:space="preserve">
inserire sottovoce</t>
        </r>
      </text>
    </comment>
    <comment ref="D9" authorId="0">
      <text>
        <r>
          <rPr>
            <b/>
            <sz val="9"/>
            <color indexed="81"/>
            <rFont val="Tahoma"/>
            <family val="2"/>
          </rPr>
          <t>Diego:</t>
        </r>
        <r>
          <rPr>
            <sz val="9"/>
            <color indexed="81"/>
            <rFont val="Tahoma"/>
            <family val="2"/>
          </rPr>
          <t xml:space="preserve">
inserire il numero di docenti che partecipano al progetto</t>
        </r>
      </text>
    </comment>
    <comment ref="F9" authorId="0">
      <text>
        <r>
          <rPr>
            <b/>
            <sz val="9"/>
            <color indexed="81"/>
            <rFont val="Tahoma"/>
            <family val="2"/>
          </rPr>
          <t>Diego:</t>
        </r>
        <r>
          <rPr>
            <sz val="9"/>
            <color indexed="81"/>
            <rFont val="Tahoma"/>
            <family val="2"/>
          </rPr>
          <t xml:space="preserve">
inserire le ore ad personam</t>
        </r>
      </text>
    </comment>
    <comment ref="B10" authorId="0">
      <text>
        <r>
          <rPr>
            <b/>
            <sz val="9"/>
            <color indexed="81"/>
            <rFont val="Tahoma"/>
            <family val="2"/>
          </rPr>
          <t>Diego:</t>
        </r>
        <r>
          <rPr>
            <sz val="9"/>
            <color indexed="81"/>
            <rFont val="Tahoma"/>
            <family val="2"/>
          </rPr>
          <t xml:space="preserve">
inserire il dato riportato nella legenda</t>
        </r>
      </text>
    </comment>
    <comment ref="D10" authorId="0">
      <text>
        <r>
          <rPr>
            <b/>
            <sz val="9"/>
            <color indexed="81"/>
            <rFont val="Tahoma"/>
            <family val="2"/>
          </rPr>
          <t>Diego:</t>
        </r>
        <r>
          <rPr>
            <sz val="9"/>
            <color indexed="81"/>
            <rFont val="Tahoma"/>
            <family val="2"/>
          </rPr>
          <t xml:space="preserve">
inserire il numero di docenti che partecipano al progetto</t>
        </r>
      </text>
    </comment>
    <comment ref="F10" authorId="0">
      <text>
        <r>
          <rPr>
            <b/>
            <sz val="9"/>
            <color indexed="81"/>
            <rFont val="Tahoma"/>
            <family val="2"/>
          </rPr>
          <t>Diego:</t>
        </r>
        <r>
          <rPr>
            <sz val="9"/>
            <color indexed="81"/>
            <rFont val="Tahoma"/>
            <family val="2"/>
          </rPr>
          <t xml:space="preserve">
inserire le ore ad personam</t>
        </r>
      </text>
    </comment>
    <comment ref="B12" authorId="0">
      <text>
        <r>
          <rPr>
            <b/>
            <sz val="9"/>
            <color indexed="81"/>
            <rFont val="Tahoma"/>
            <family val="2"/>
          </rPr>
          <t>Diego:</t>
        </r>
        <r>
          <rPr>
            <sz val="9"/>
            <color indexed="81"/>
            <rFont val="Tahoma"/>
            <family val="2"/>
          </rPr>
          <t xml:space="preserve">
inserire il dato riportato nella legenda</t>
        </r>
      </text>
    </comment>
    <comment ref="C12" authorId="0">
      <text>
        <r>
          <rPr>
            <b/>
            <sz val="9"/>
            <color indexed="81"/>
            <rFont val="Tahoma"/>
            <family val="2"/>
          </rPr>
          <t>Diego:</t>
        </r>
        <r>
          <rPr>
            <sz val="9"/>
            <color indexed="81"/>
            <rFont val="Tahoma"/>
            <family val="2"/>
          </rPr>
          <t xml:space="preserve">
inserire sottovoce</t>
        </r>
      </text>
    </comment>
    <comment ref="D12" authorId="0">
      <text>
        <r>
          <rPr>
            <b/>
            <sz val="9"/>
            <color indexed="81"/>
            <rFont val="Tahoma"/>
            <family val="2"/>
          </rPr>
          <t>Diego:</t>
        </r>
        <r>
          <rPr>
            <sz val="9"/>
            <color indexed="81"/>
            <rFont val="Tahoma"/>
            <family val="2"/>
          </rPr>
          <t xml:space="preserve">
inserire il numero di docenti che partecipano al progetto</t>
        </r>
      </text>
    </comment>
    <comment ref="F12" authorId="0">
      <text>
        <r>
          <rPr>
            <b/>
            <sz val="9"/>
            <color indexed="81"/>
            <rFont val="Tahoma"/>
            <family val="2"/>
          </rPr>
          <t>Diego:</t>
        </r>
        <r>
          <rPr>
            <sz val="9"/>
            <color indexed="81"/>
            <rFont val="Tahoma"/>
            <family val="2"/>
          </rPr>
          <t xml:space="preserve">
inserire le ore ad personam</t>
        </r>
      </text>
    </comment>
    <comment ref="B13" authorId="0">
      <text>
        <r>
          <rPr>
            <b/>
            <sz val="9"/>
            <color indexed="81"/>
            <rFont val="Tahoma"/>
            <family val="2"/>
          </rPr>
          <t>Diego:</t>
        </r>
        <r>
          <rPr>
            <sz val="9"/>
            <color indexed="81"/>
            <rFont val="Tahoma"/>
            <family val="2"/>
          </rPr>
          <t xml:space="preserve">
inserire il dato riportato nella legenda</t>
        </r>
      </text>
    </comment>
    <comment ref="C13" authorId="0">
      <text>
        <r>
          <rPr>
            <b/>
            <sz val="9"/>
            <color indexed="81"/>
            <rFont val="Tahoma"/>
            <family val="2"/>
          </rPr>
          <t>Diego:</t>
        </r>
        <r>
          <rPr>
            <sz val="9"/>
            <color indexed="81"/>
            <rFont val="Tahoma"/>
            <family val="2"/>
          </rPr>
          <t xml:space="preserve">
inserire sottovoce</t>
        </r>
      </text>
    </comment>
    <comment ref="D13" authorId="0">
      <text>
        <r>
          <rPr>
            <b/>
            <sz val="9"/>
            <color indexed="81"/>
            <rFont val="Tahoma"/>
            <family val="2"/>
          </rPr>
          <t>Diego:</t>
        </r>
        <r>
          <rPr>
            <sz val="9"/>
            <color indexed="81"/>
            <rFont val="Tahoma"/>
            <family val="2"/>
          </rPr>
          <t xml:space="preserve">
inserire il numero di docenti che partecipano al progetto</t>
        </r>
      </text>
    </comment>
    <comment ref="F13" authorId="0">
      <text>
        <r>
          <rPr>
            <b/>
            <sz val="9"/>
            <color indexed="81"/>
            <rFont val="Tahoma"/>
            <family val="2"/>
          </rPr>
          <t>Diego:</t>
        </r>
        <r>
          <rPr>
            <sz val="9"/>
            <color indexed="81"/>
            <rFont val="Tahoma"/>
            <family val="2"/>
          </rPr>
          <t xml:space="preserve">
inserire le ore ad personam</t>
        </r>
      </text>
    </comment>
    <comment ref="B14" authorId="0">
      <text>
        <r>
          <rPr>
            <b/>
            <sz val="9"/>
            <color indexed="81"/>
            <rFont val="Tahoma"/>
            <family val="2"/>
          </rPr>
          <t>Diego:</t>
        </r>
        <r>
          <rPr>
            <sz val="9"/>
            <color indexed="81"/>
            <rFont val="Tahoma"/>
            <family val="2"/>
          </rPr>
          <t xml:space="preserve">
inserire il dato riportato nella legenda</t>
        </r>
      </text>
    </comment>
    <comment ref="C14" authorId="0">
      <text>
        <r>
          <rPr>
            <b/>
            <sz val="9"/>
            <color indexed="81"/>
            <rFont val="Tahoma"/>
            <family val="2"/>
          </rPr>
          <t>Diego:</t>
        </r>
        <r>
          <rPr>
            <sz val="9"/>
            <color indexed="81"/>
            <rFont val="Tahoma"/>
            <family val="2"/>
          </rPr>
          <t xml:space="preserve">
inserire sottovoce</t>
        </r>
      </text>
    </comment>
    <comment ref="D14" authorId="0">
      <text>
        <r>
          <rPr>
            <b/>
            <sz val="9"/>
            <color indexed="81"/>
            <rFont val="Tahoma"/>
            <family val="2"/>
          </rPr>
          <t>Diego:</t>
        </r>
        <r>
          <rPr>
            <sz val="9"/>
            <color indexed="81"/>
            <rFont val="Tahoma"/>
            <family val="2"/>
          </rPr>
          <t xml:space="preserve">
inserire il numero di docenti che partecipano al progetto</t>
        </r>
      </text>
    </comment>
    <comment ref="F14" authorId="0">
      <text>
        <r>
          <rPr>
            <b/>
            <sz val="9"/>
            <color indexed="81"/>
            <rFont val="Tahoma"/>
            <family val="2"/>
          </rPr>
          <t>Diego:</t>
        </r>
        <r>
          <rPr>
            <sz val="9"/>
            <color indexed="81"/>
            <rFont val="Tahoma"/>
            <family val="2"/>
          </rPr>
          <t xml:space="preserve">
inserire le ore ad personam</t>
        </r>
      </text>
    </comment>
    <comment ref="B15" authorId="0">
      <text>
        <r>
          <rPr>
            <b/>
            <sz val="9"/>
            <color indexed="81"/>
            <rFont val="Tahoma"/>
            <family val="2"/>
          </rPr>
          <t>Diego:</t>
        </r>
        <r>
          <rPr>
            <sz val="9"/>
            <color indexed="81"/>
            <rFont val="Tahoma"/>
            <family val="2"/>
          </rPr>
          <t xml:space="preserve">
inserire il dato riportato nella legenda</t>
        </r>
      </text>
    </comment>
    <comment ref="C15" authorId="0">
      <text>
        <r>
          <rPr>
            <b/>
            <sz val="9"/>
            <color indexed="81"/>
            <rFont val="Tahoma"/>
            <family val="2"/>
          </rPr>
          <t>Diego:</t>
        </r>
        <r>
          <rPr>
            <sz val="9"/>
            <color indexed="81"/>
            <rFont val="Tahoma"/>
            <family val="2"/>
          </rPr>
          <t xml:space="preserve">
inserire sottovoce</t>
        </r>
      </text>
    </comment>
    <comment ref="D15" authorId="0">
      <text>
        <r>
          <rPr>
            <b/>
            <sz val="9"/>
            <color indexed="81"/>
            <rFont val="Tahoma"/>
            <family val="2"/>
          </rPr>
          <t>Diego:</t>
        </r>
        <r>
          <rPr>
            <sz val="9"/>
            <color indexed="81"/>
            <rFont val="Tahoma"/>
            <family val="2"/>
          </rPr>
          <t xml:space="preserve">
inserire il numero di docenti che partecipano al progetto</t>
        </r>
      </text>
    </comment>
    <comment ref="F15" authorId="0">
      <text>
        <r>
          <rPr>
            <b/>
            <sz val="9"/>
            <color indexed="81"/>
            <rFont val="Tahoma"/>
            <family val="2"/>
          </rPr>
          <t>Diego:</t>
        </r>
        <r>
          <rPr>
            <sz val="9"/>
            <color indexed="81"/>
            <rFont val="Tahoma"/>
            <family val="2"/>
          </rPr>
          <t xml:space="preserve">
inserire le ore ad personam</t>
        </r>
      </text>
    </comment>
    <comment ref="B16" authorId="0">
      <text>
        <r>
          <rPr>
            <b/>
            <sz val="9"/>
            <color indexed="81"/>
            <rFont val="Tahoma"/>
            <family val="2"/>
          </rPr>
          <t>Diego:</t>
        </r>
        <r>
          <rPr>
            <sz val="9"/>
            <color indexed="81"/>
            <rFont val="Tahoma"/>
            <family val="2"/>
          </rPr>
          <t xml:space="preserve">
inserire il dato riportato nella legenda</t>
        </r>
      </text>
    </comment>
    <comment ref="C16" authorId="0">
      <text>
        <r>
          <rPr>
            <b/>
            <sz val="9"/>
            <color indexed="81"/>
            <rFont val="Tahoma"/>
            <family val="2"/>
          </rPr>
          <t>Diego:</t>
        </r>
        <r>
          <rPr>
            <sz val="9"/>
            <color indexed="81"/>
            <rFont val="Tahoma"/>
            <family val="2"/>
          </rPr>
          <t xml:space="preserve">
inserire sottovoce</t>
        </r>
      </text>
    </comment>
    <comment ref="D16" authorId="0">
      <text>
        <r>
          <rPr>
            <b/>
            <sz val="9"/>
            <color indexed="81"/>
            <rFont val="Tahoma"/>
            <family val="2"/>
          </rPr>
          <t>Diego:</t>
        </r>
        <r>
          <rPr>
            <sz val="9"/>
            <color indexed="81"/>
            <rFont val="Tahoma"/>
            <family val="2"/>
          </rPr>
          <t xml:space="preserve">
inserire il numero di docenti che partecipano al progetto</t>
        </r>
      </text>
    </comment>
    <comment ref="F16" authorId="0">
      <text>
        <r>
          <rPr>
            <b/>
            <sz val="9"/>
            <color indexed="81"/>
            <rFont val="Tahoma"/>
            <family val="2"/>
          </rPr>
          <t>Diego:</t>
        </r>
        <r>
          <rPr>
            <sz val="9"/>
            <color indexed="81"/>
            <rFont val="Tahoma"/>
            <family val="2"/>
          </rPr>
          <t xml:space="preserve">
inserire le ore ad personam</t>
        </r>
      </text>
    </comment>
    <comment ref="B17" authorId="0">
      <text>
        <r>
          <rPr>
            <b/>
            <sz val="9"/>
            <color indexed="81"/>
            <rFont val="Tahoma"/>
            <family val="2"/>
          </rPr>
          <t>Diego:</t>
        </r>
        <r>
          <rPr>
            <sz val="9"/>
            <color indexed="81"/>
            <rFont val="Tahoma"/>
            <family val="2"/>
          </rPr>
          <t xml:space="preserve">
inserire il dato riportato nella legenda</t>
        </r>
      </text>
    </comment>
    <comment ref="C17" authorId="0">
      <text>
        <r>
          <rPr>
            <b/>
            <sz val="9"/>
            <color indexed="81"/>
            <rFont val="Tahoma"/>
            <family val="2"/>
          </rPr>
          <t>Diego:</t>
        </r>
        <r>
          <rPr>
            <sz val="9"/>
            <color indexed="81"/>
            <rFont val="Tahoma"/>
            <family val="2"/>
          </rPr>
          <t xml:space="preserve">
inserire sottovoce</t>
        </r>
      </text>
    </comment>
    <comment ref="D17" authorId="0">
      <text>
        <r>
          <rPr>
            <b/>
            <sz val="9"/>
            <color indexed="81"/>
            <rFont val="Tahoma"/>
            <family val="2"/>
          </rPr>
          <t>Diego:</t>
        </r>
        <r>
          <rPr>
            <sz val="9"/>
            <color indexed="81"/>
            <rFont val="Tahoma"/>
            <family val="2"/>
          </rPr>
          <t xml:space="preserve">
inserire il numero di docenti che partecipano al progetto</t>
        </r>
      </text>
    </comment>
    <comment ref="F17" authorId="0">
      <text>
        <r>
          <rPr>
            <b/>
            <sz val="9"/>
            <color indexed="81"/>
            <rFont val="Tahoma"/>
            <family val="2"/>
          </rPr>
          <t>Diego:</t>
        </r>
        <r>
          <rPr>
            <sz val="9"/>
            <color indexed="81"/>
            <rFont val="Tahoma"/>
            <family val="2"/>
          </rPr>
          <t xml:space="preserve">
inserire le ore ad personam</t>
        </r>
      </text>
    </comment>
    <comment ref="B18" authorId="0">
      <text>
        <r>
          <rPr>
            <b/>
            <sz val="9"/>
            <color indexed="81"/>
            <rFont val="Tahoma"/>
            <family val="2"/>
          </rPr>
          <t>Diego:</t>
        </r>
        <r>
          <rPr>
            <sz val="9"/>
            <color indexed="81"/>
            <rFont val="Tahoma"/>
            <family val="2"/>
          </rPr>
          <t xml:space="preserve">
inserire il dato riportato nella legenda</t>
        </r>
      </text>
    </comment>
    <comment ref="C18" authorId="0">
      <text>
        <r>
          <rPr>
            <b/>
            <sz val="9"/>
            <color indexed="81"/>
            <rFont val="Tahoma"/>
            <family val="2"/>
          </rPr>
          <t>Diego:</t>
        </r>
        <r>
          <rPr>
            <sz val="9"/>
            <color indexed="81"/>
            <rFont val="Tahoma"/>
            <family val="2"/>
          </rPr>
          <t xml:space="preserve">
inserire sottovoce</t>
        </r>
      </text>
    </comment>
    <comment ref="D18" authorId="0">
      <text>
        <r>
          <rPr>
            <b/>
            <sz val="9"/>
            <color indexed="81"/>
            <rFont val="Tahoma"/>
            <family val="2"/>
          </rPr>
          <t>Diego:</t>
        </r>
        <r>
          <rPr>
            <sz val="9"/>
            <color indexed="81"/>
            <rFont val="Tahoma"/>
            <family val="2"/>
          </rPr>
          <t xml:space="preserve">
inserire il numero di docenti che partecipano al progetto</t>
        </r>
      </text>
    </comment>
    <comment ref="F18" authorId="0">
      <text>
        <r>
          <rPr>
            <b/>
            <sz val="9"/>
            <color indexed="81"/>
            <rFont val="Tahoma"/>
            <family val="2"/>
          </rPr>
          <t>Diego:</t>
        </r>
        <r>
          <rPr>
            <sz val="9"/>
            <color indexed="81"/>
            <rFont val="Tahoma"/>
            <family val="2"/>
          </rPr>
          <t xml:space="preserve">
inserire le ore ad personam</t>
        </r>
      </text>
    </comment>
    <comment ref="B19" authorId="0">
      <text>
        <r>
          <rPr>
            <b/>
            <sz val="9"/>
            <color indexed="81"/>
            <rFont val="Tahoma"/>
            <family val="2"/>
          </rPr>
          <t>Diego:</t>
        </r>
        <r>
          <rPr>
            <sz val="9"/>
            <color indexed="81"/>
            <rFont val="Tahoma"/>
            <family val="2"/>
          </rPr>
          <t xml:space="preserve">
inserire il dato riportato nella legenda</t>
        </r>
      </text>
    </comment>
    <comment ref="C19" authorId="0">
      <text>
        <r>
          <rPr>
            <b/>
            <sz val="9"/>
            <color indexed="81"/>
            <rFont val="Tahoma"/>
            <family val="2"/>
          </rPr>
          <t>Diego:</t>
        </r>
        <r>
          <rPr>
            <sz val="9"/>
            <color indexed="81"/>
            <rFont val="Tahoma"/>
            <family val="2"/>
          </rPr>
          <t xml:space="preserve">
inserire sottovoce
</t>
        </r>
      </text>
    </comment>
    <comment ref="D19" authorId="0">
      <text>
        <r>
          <rPr>
            <b/>
            <sz val="9"/>
            <color indexed="81"/>
            <rFont val="Tahoma"/>
            <family val="2"/>
          </rPr>
          <t>Diego:</t>
        </r>
        <r>
          <rPr>
            <sz val="9"/>
            <color indexed="81"/>
            <rFont val="Tahoma"/>
            <family val="2"/>
          </rPr>
          <t xml:space="preserve">
inserire il numero di docenti che partecipano al progetto</t>
        </r>
      </text>
    </comment>
    <comment ref="F19" authorId="0">
      <text>
        <r>
          <rPr>
            <b/>
            <sz val="9"/>
            <color indexed="81"/>
            <rFont val="Tahoma"/>
            <family val="2"/>
          </rPr>
          <t>Diego:</t>
        </r>
        <r>
          <rPr>
            <sz val="9"/>
            <color indexed="81"/>
            <rFont val="Tahoma"/>
            <family val="2"/>
          </rPr>
          <t xml:space="preserve">
inserire il dato</t>
        </r>
      </text>
    </comment>
    <comment ref="B21" authorId="0">
      <text>
        <r>
          <rPr>
            <b/>
            <sz val="9"/>
            <color indexed="81"/>
            <rFont val="Tahoma"/>
            <family val="2"/>
          </rPr>
          <t>Diego:</t>
        </r>
        <r>
          <rPr>
            <sz val="9"/>
            <color indexed="81"/>
            <rFont val="Tahoma"/>
            <family val="2"/>
          </rPr>
          <t xml:space="preserve">
inserire il dato riportato nella legenda</t>
        </r>
      </text>
    </comment>
    <comment ref="C21" authorId="0">
      <text>
        <r>
          <rPr>
            <b/>
            <sz val="9"/>
            <color indexed="81"/>
            <rFont val="Tahoma"/>
            <family val="2"/>
          </rPr>
          <t>Diego:</t>
        </r>
        <r>
          <rPr>
            <sz val="9"/>
            <color indexed="81"/>
            <rFont val="Tahoma"/>
            <family val="2"/>
          </rPr>
          <t xml:space="preserve">
inserire sottovoce</t>
        </r>
      </text>
    </comment>
    <comment ref="D21" authorId="0">
      <text>
        <r>
          <rPr>
            <b/>
            <sz val="9"/>
            <color indexed="81"/>
            <rFont val="Tahoma"/>
            <family val="2"/>
          </rPr>
          <t>Diego:</t>
        </r>
        <r>
          <rPr>
            <sz val="9"/>
            <color indexed="81"/>
            <rFont val="Tahoma"/>
            <family val="2"/>
          </rPr>
          <t xml:space="preserve">
inserire il numero di docenti che partecipano al progetto</t>
        </r>
      </text>
    </comment>
    <comment ref="F21" authorId="0">
      <text>
        <r>
          <rPr>
            <b/>
            <sz val="9"/>
            <color indexed="81"/>
            <rFont val="Tahoma"/>
            <family val="2"/>
          </rPr>
          <t>Diego:</t>
        </r>
        <r>
          <rPr>
            <sz val="9"/>
            <color indexed="81"/>
            <rFont val="Tahoma"/>
            <family val="2"/>
          </rPr>
          <t xml:space="preserve">
inserire le ore ad personam</t>
        </r>
      </text>
    </comment>
    <comment ref="B22" authorId="0">
      <text>
        <r>
          <rPr>
            <b/>
            <sz val="9"/>
            <color indexed="81"/>
            <rFont val="Tahoma"/>
            <family val="2"/>
          </rPr>
          <t>Diego:</t>
        </r>
        <r>
          <rPr>
            <sz val="9"/>
            <color indexed="81"/>
            <rFont val="Tahoma"/>
            <family val="2"/>
          </rPr>
          <t xml:space="preserve">
inserire il dato riportato nella legenda</t>
        </r>
      </text>
    </comment>
    <comment ref="C22" authorId="0">
      <text>
        <r>
          <rPr>
            <b/>
            <sz val="9"/>
            <color indexed="81"/>
            <rFont val="Tahoma"/>
            <family val="2"/>
          </rPr>
          <t>Diego:</t>
        </r>
        <r>
          <rPr>
            <sz val="9"/>
            <color indexed="81"/>
            <rFont val="Tahoma"/>
            <family val="2"/>
          </rPr>
          <t xml:space="preserve">
inserire sottovoce</t>
        </r>
      </text>
    </comment>
    <comment ref="D22" authorId="0">
      <text>
        <r>
          <rPr>
            <b/>
            <sz val="9"/>
            <color indexed="81"/>
            <rFont val="Tahoma"/>
            <family val="2"/>
          </rPr>
          <t>Diego:</t>
        </r>
        <r>
          <rPr>
            <sz val="9"/>
            <color indexed="81"/>
            <rFont val="Tahoma"/>
            <family val="2"/>
          </rPr>
          <t xml:space="preserve">
inserire il numero di docenti che partecipano al progetto</t>
        </r>
      </text>
    </comment>
    <comment ref="F22" authorId="0">
      <text>
        <r>
          <rPr>
            <b/>
            <sz val="9"/>
            <color indexed="81"/>
            <rFont val="Tahoma"/>
            <family val="2"/>
          </rPr>
          <t>Diego:</t>
        </r>
        <r>
          <rPr>
            <sz val="9"/>
            <color indexed="81"/>
            <rFont val="Tahoma"/>
            <family val="2"/>
          </rPr>
          <t xml:space="preserve">
inserire le ore ad personam</t>
        </r>
      </text>
    </comment>
    <comment ref="D23" authorId="0">
      <text>
        <r>
          <rPr>
            <b/>
            <sz val="9"/>
            <color indexed="81"/>
            <rFont val="Tahoma"/>
            <family val="2"/>
          </rPr>
          <t>Diego:</t>
        </r>
        <r>
          <rPr>
            <sz val="9"/>
            <color indexed="81"/>
            <rFont val="Tahoma"/>
            <family val="2"/>
          </rPr>
          <t xml:space="preserve">
inserire il numero di docenti che partecipano al progetto</t>
        </r>
      </text>
    </comment>
    <comment ref="F23" authorId="0">
      <text>
        <r>
          <rPr>
            <b/>
            <sz val="9"/>
            <color indexed="81"/>
            <rFont val="Tahoma"/>
            <family val="2"/>
          </rPr>
          <t>Diego:</t>
        </r>
        <r>
          <rPr>
            <sz val="9"/>
            <color indexed="81"/>
            <rFont val="Tahoma"/>
            <family val="2"/>
          </rPr>
          <t xml:space="preserve">
inserire le ore ad personam</t>
        </r>
      </text>
    </comment>
    <comment ref="B24" authorId="0">
      <text>
        <r>
          <rPr>
            <b/>
            <sz val="9"/>
            <color indexed="81"/>
            <rFont val="Tahoma"/>
            <family val="2"/>
          </rPr>
          <t>Diego:</t>
        </r>
        <r>
          <rPr>
            <sz val="9"/>
            <color indexed="81"/>
            <rFont val="Tahoma"/>
            <family val="2"/>
          </rPr>
          <t xml:space="preserve">
inserire il dato riportato nella legenda</t>
        </r>
      </text>
    </comment>
    <comment ref="C24" authorId="0">
      <text>
        <r>
          <rPr>
            <b/>
            <sz val="9"/>
            <color indexed="81"/>
            <rFont val="Tahoma"/>
            <family val="2"/>
          </rPr>
          <t>Diego:</t>
        </r>
        <r>
          <rPr>
            <sz val="9"/>
            <color indexed="81"/>
            <rFont val="Tahoma"/>
            <family val="2"/>
          </rPr>
          <t xml:space="preserve">
inserire sottovoce</t>
        </r>
      </text>
    </comment>
    <comment ref="D24" authorId="0">
      <text>
        <r>
          <rPr>
            <b/>
            <sz val="9"/>
            <color indexed="81"/>
            <rFont val="Tahoma"/>
            <family val="2"/>
          </rPr>
          <t>Diego:</t>
        </r>
        <r>
          <rPr>
            <sz val="9"/>
            <color indexed="81"/>
            <rFont val="Tahoma"/>
            <family val="2"/>
          </rPr>
          <t xml:space="preserve">
inserire il numero di docenti che partecipano al progetto</t>
        </r>
      </text>
    </comment>
    <comment ref="F24" authorId="0">
      <text>
        <r>
          <rPr>
            <b/>
            <sz val="9"/>
            <color indexed="81"/>
            <rFont val="Tahoma"/>
            <family val="2"/>
          </rPr>
          <t>Diego:</t>
        </r>
        <r>
          <rPr>
            <sz val="9"/>
            <color indexed="81"/>
            <rFont val="Tahoma"/>
            <family val="2"/>
          </rPr>
          <t xml:space="preserve">
inserire le ore ad personam</t>
        </r>
      </text>
    </comment>
    <comment ref="B25" authorId="0">
      <text>
        <r>
          <rPr>
            <b/>
            <sz val="9"/>
            <color indexed="81"/>
            <rFont val="Tahoma"/>
            <family val="2"/>
          </rPr>
          <t>Diego:</t>
        </r>
        <r>
          <rPr>
            <sz val="9"/>
            <color indexed="81"/>
            <rFont val="Tahoma"/>
            <family val="2"/>
          </rPr>
          <t xml:space="preserve">
inserire il dato riportato nella legenda</t>
        </r>
      </text>
    </comment>
    <comment ref="C25" authorId="0">
      <text>
        <r>
          <rPr>
            <b/>
            <sz val="9"/>
            <color indexed="81"/>
            <rFont val="Tahoma"/>
            <family val="2"/>
          </rPr>
          <t>Diego:</t>
        </r>
        <r>
          <rPr>
            <sz val="9"/>
            <color indexed="81"/>
            <rFont val="Tahoma"/>
            <family val="2"/>
          </rPr>
          <t xml:space="preserve">
inserisce commento
</t>
        </r>
      </text>
    </comment>
    <comment ref="D25" authorId="0">
      <text>
        <r>
          <rPr>
            <b/>
            <sz val="9"/>
            <color indexed="81"/>
            <rFont val="Tahoma"/>
            <family val="2"/>
          </rPr>
          <t>Diego:</t>
        </r>
        <r>
          <rPr>
            <sz val="9"/>
            <color indexed="81"/>
            <rFont val="Tahoma"/>
            <family val="2"/>
          </rPr>
          <t xml:space="preserve">
inserire il numero di docenti che partecipano al progetto</t>
        </r>
      </text>
    </comment>
    <comment ref="F25" authorId="0">
      <text>
        <r>
          <rPr>
            <b/>
            <sz val="9"/>
            <color indexed="81"/>
            <rFont val="Tahoma"/>
            <family val="2"/>
          </rPr>
          <t>Diego:</t>
        </r>
        <r>
          <rPr>
            <sz val="9"/>
            <color indexed="81"/>
            <rFont val="Tahoma"/>
            <family val="2"/>
          </rPr>
          <t xml:space="preserve">
inserire le ore ad personam</t>
        </r>
      </text>
    </comment>
    <comment ref="B26" authorId="0">
      <text>
        <r>
          <rPr>
            <b/>
            <sz val="9"/>
            <color indexed="81"/>
            <rFont val="Tahoma"/>
            <family val="2"/>
          </rPr>
          <t>Diego:</t>
        </r>
        <r>
          <rPr>
            <sz val="9"/>
            <color indexed="81"/>
            <rFont val="Tahoma"/>
            <family val="2"/>
          </rPr>
          <t xml:space="preserve">
inserire il dato riportato nella legenda</t>
        </r>
      </text>
    </comment>
    <comment ref="C26" authorId="0">
      <text>
        <r>
          <rPr>
            <b/>
            <sz val="9"/>
            <color indexed="81"/>
            <rFont val="Tahoma"/>
            <family val="2"/>
          </rPr>
          <t>Diego:</t>
        </r>
        <r>
          <rPr>
            <sz val="9"/>
            <color indexed="81"/>
            <rFont val="Tahoma"/>
            <family val="2"/>
          </rPr>
          <t xml:space="preserve">
inserisce commento</t>
        </r>
      </text>
    </comment>
    <comment ref="D26" authorId="0">
      <text>
        <r>
          <rPr>
            <b/>
            <sz val="9"/>
            <color indexed="81"/>
            <rFont val="Tahoma"/>
            <family val="2"/>
          </rPr>
          <t>Diego:</t>
        </r>
        <r>
          <rPr>
            <sz val="9"/>
            <color indexed="81"/>
            <rFont val="Tahoma"/>
            <family val="2"/>
          </rPr>
          <t xml:space="preserve">
inserire il dato</t>
        </r>
      </text>
    </comment>
    <comment ref="I26" authorId="1">
      <text>
        <r>
          <rPr>
            <b/>
            <sz val="9"/>
            <color indexed="81"/>
            <rFont val="Tahoma"/>
            <family val="2"/>
          </rPr>
          <t>user08:</t>
        </r>
        <r>
          <rPr>
            <sz val="9"/>
            <color indexed="81"/>
            <rFont val="Tahoma"/>
            <family val="2"/>
          </rPr>
          <t xml:space="preserve">
inserire il dato</t>
        </r>
      </text>
    </comment>
    <comment ref="B27" authorId="0">
      <text>
        <r>
          <rPr>
            <b/>
            <sz val="9"/>
            <color indexed="81"/>
            <rFont val="Tahoma"/>
            <family val="2"/>
          </rPr>
          <t>Diego:</t>
        </r>
        <r>
          <rPr>
            <sz val="9"/>
            <color indexed="81"/>
            <rFont val="Tahoma"/>
            <family val="2"/>
          </rPr>
          <t xml:space="preserve">
inserire il dato riportato nella legenda</t>
        </r>
      </text>
    </comment>
    <comment ref="C27" authorId="0">
      <text>
        <r>
          <rPr>
            <b/>
            <sz val="9"/>
            <color indexed="81"/>
            <rFont val="Tahoma"/>
            <family val="2"/>
          </rPr>
          <t>Diego:</t>
        </r>
        <r>
          <rPr>
            <sz val="9"/>
            <color indexed="81"/>
            <rFont val="Tahoma"/>
            <family val="2"/>
          </rPr>
          <t xml:space="preserve">
inserire sottovoce</t>
        </r>
      </text>
    </comment>
    <comment ref="D27" authorId="0">
      <text>
        <r>
          <rPr>
            <b/>
            <sz val="9"/>
            <color indexed="81"/>
            <rFont val="Tahoma"/>
            <family val="2"/>
          </rPr>
          <t>Diego:</t>
        </r>
        <r>
          <rPr>
            <sz val="9"/>
            <color indexed="81"/>
            <rFont val="Tahoma"/>
            <family val="2"/>
          </rPr>
          <t xml:space="preserve">
inserire il numero di docenti che partecipano al progetto</t>
        </r>
      </text>
    </comment>
    <comment ref="F27" authorId="0">
      <text>
        <r>
          <rPr>
            <b/>
            <sz val="9"/>
            <color indexed="81"/>
            <rFont val="Tahoma"/>
            <family val="2"/>
          </rPr>
          <t>Diego:</t>
        </r>
        <r>
          <rPr>
            <sz val="9"/>
            <color indexed="81"/>
            <rFont val="Tahoma"/>
            <family val="2"/>
          </rPr>
          <t xml:space="preserve">
inserire le ore ad personam</t>
        </r>
      </text>
    </comment>
    <comment ref="B28" authorId="0">
      <text>
        <r>
          <rPr>
            <b/>
            <sz val="9"/>
            <color indexed="81"/>
            <rFont val="Tahoma"/>
            <family val="2"/>
          </rPr>
          <t>Diego:</t>
        </r>
        <r>
          <rPr>
            <sz val="9"/>
            <color indexed="81"/>
            <rFont val="Tahoma"/>
            <family val="2"/>
          </rPr>
          <t xml:space="preserve">
inserire il dato riportato nella legenda</t>
        </r>
      </text>
    </comment>
    <comment ref="C28" authorId="0">
      <text>
        <r>
          <rPr>
            <b/>
            <sz val="9"/>
            <color indexed="81"/>
            <rFont val="Tahoma"/>
            <family val="2"/>
          </rPr>
          <t>Diego:</t>
        </r>
        <r>
          <rPr>
            <sz val="9"/>
            <color indexed="81"/>
            <rFont val="Tahoma"/>
            <family val="2"/>
          </rPr>
          <t xml:space="preserve">
inserire sottovoce</t>
        </r>
      </text>
    </comment>
    <comment ref="D28" authorId="0">
      <text>
        <r>
          <rPr>
            <b/>
            <sz val="9"/>
            <color indexed="81"/>
            <rFont val="Tahoma"/>
            <family val="2"/>
          </rPr>
          <t>Diego:</t>
        </r>
        <r>
          <rPr>
            <sz val="9"/>
            <color indexed="81"/>
            <rFont val="Tahoma"/>
            <family val="2"/>
          </rPr>
          <t xml:space="preserve">
inserire il numero di docenti che partecipano al progetto</t>
        </r>
      </text>
    </comment>
    <comment ref="F28" authorId="0">
      <text>
        <r>
          <rPr>
            <b/>
            <sz val="9"/>
            <color indexed="81"/>
            <rFont val="Tahoma"/>
            <family val="2"/>
          </rPr>
          <t>Diego:</t>
        </r>
        <r>
          <rPr>
            <sz val="9"/>
            <color indexed="81"/>
            <rFont val="Tahoma"/>
            <family val="2"/>
          </rPr>
          <t xml:space="preserve">
inserire le ore ad personam</t>
        </r>
      </text>
    </comment>
    <comment ref="B29" authorId="0">
      <text>
        <r>
          <rPr>
            <b/>
            <sz val="9"/>
            <color indexed="81"/>
            <rFont val="Tahoma"/>
            <family val="2"/>
          </rPr>
          <t>Diego:</t>
        </r>
        <r>
          <rPr>
            <sz val="9"/>
            <color indexed="81"/>
            <rFont val="Tahoma"/>
            <family val="2"/>
          </rPr>
          <t xml:space="preserve">
inserire il dato riportato nella legenda</t>
        </r>
      </text>
    </comment>
    <comment ref="C29" authorId="0">
      <text>
        <r>
          <rPr>
            <b/>
            <sz val="9"/>
            <color indexed="81"/>
            <rFont val="Tahoma"/>
            <family val="2"/>
          </rPr>
          <t>Diego:</t>
        </r>
        <r>
          <rPr>
            <sz val="9"/>
            <color indexed="81"/>
            <rFont val="Tahoma"/>
            <family val="2"/>
          </rPr>
          <t xml:space="preserve">
inserire sottovoce</t>
        </r>
      </text>
    </comment>
    <comment ref="D29" authorId="0">
      <text>
        <r>
          <rPr>
            <b/>
            <sz val="9"/>
            <color indexed="81"/>
            <rFont val="Tahoma"/>
            <family val="2"/>
          </rPr>
          <t>Diego:</t>
        </r>
        <r>
          <rPr>
            <sz val="9"/>
            <color indexed="81"/>
            <rFont val="Tahoma"/>
            <family val="2"/>
          </rPr>
          <t xml:space="preserve">
inserire il numero di docenti che partecipano al progetto</t>
        </r>
      </text>
    </comment>
    <comment ref="F29" authorId="0">
      <text>
        <r>
          <rPr>
            <b/>
            <sz val="9"/>
            <color indexed="81"/>
            <rFont val="Tahoma"/>
            <family val="2"/>
          </rPr>
          <t>Diego:</t>
        </r>
        <r>
          <rPr>
            <sz val="9"/>
            <color indexed="81"/>
            <rFont val="Tahoma"/>
            <family val="2"/>
          </rPr>
          <t xml:space="preserve">
inserire le ore ad personam</t>
        </r>
      </text>
    </comment>
    <comment ref="B30" authorId="0">
      <text>
        <r>
          <rPr>
            <b/>
            <sz val="9"/>
            <color indexed="81"/>
            <rFont val="Tahoma"/>
            <family val="2"/>
          </rPr>
          <t>Diego:</t>
        </r>
        <r>
          <rPr>
            <sz val="9"/>
            <color indexed="81"/>
            <rFont val="Tahoma"/>
            <family val="2"/>
          </rPr>
          <t xml:space="preserve">
inserire il dato riportato nella legenda</t>
        </r>
      </text>
    </comment>
    <comment ref="C30" authorId="0">
      <text>
        <r>
          <rPr>
            <b/>
            <sz val="9"/>
            <color indexed="81"/>
            <rFont val="Tahoma"/>
            <family val="2"/>
          </rPr>
          <t>Diego:</t>
        </r>
        <r>
          <rPr>
            <sz val="9"/>
            <color indexed="81"/>
            <rFont val="Tahoma"/>
            <family val="2"/>
          </rPr>
          <t xml:space="preserve">
inserire sottovoce</t>
        </r>
      </text>
    </comment>
    <comment ref="D30" authorId="0">
      <text>
        <r>
          <rPr>
            <b/>
            <sz val="9"/>
            <color indexed="81"/>
            <rFont val="Tahoma"/>
            <family val="2"/>
          </rPr>
          <t>Diego:</t>
        </r>
        <r>
          <rPr>
            <sz val="9"/>
            <color indexed="81"/>
            <rFont val="Tahoma"/>
            <family val="2"/>
          </rPr>
          <t xml:space="preserve">
inserire il numero di docenti che partecipano al progetto</t>
        </r>
      </text>
    </comment>
    <comment ref="F30" authorId="0">
      <text>
        <r>
          <rPr>
            <b/>
            <sz val="9"/>
            <color indexed="81"/>
            <rFont val="Tahoma"/>
            <family val="2"/>
          </rPr>
          <t>Diego:</t>
        </r>
        <r>
          <rPr>
            <sz val="9"/>
            <color indexed="81"/>
            <rFont val="Tahoma"/>
            <family val="2"/>
          </rPr>
          <t xml:space="preserve">
inserire le ore ad personam</t>
        </r>
      </text>
    </comment>
    <comment ref="B31" authorId="0">
      <text>
        <r>
          <rPr>
            <b/>
            <sz val="9"/>
            <color indexed="81"/>
            <rFont val="Tahoma"/>
            <family val="2"/>
          </rPr>
          <t>Diego:</t>
        </r>
        <r>
          <rPr>
            <sz val="9"/>
            <color indexed="81"/>
            <rFont val="Tahoma"/>
            <family val="2"/>
          </rPr>
          <t xml:space="preserve">
inserire il dato riportato nella legenda</t>
        </r>
      </text>
    </comment>
    <comment ref="C31" authorId="0">
      <text>
        <r>
          <rPr>
            <b/>
            <sz val="9"/>
            <color indexed="81"/>
            <rFont val="Tahoma"/>
            <family val="2"/>
          </rPr>
          <t>Diego:</t>
        </r>
        <r>
          <rPr>
            <sz val="9"/>
            <color indexed="81"/>
            <rFont val="Tahoma"/>
            <family val="2"/>
          </rPr>
          <t xml:space="preserve">
inserire sottovoce</t>
        </r>
      </text>
    </comment>
    <comment ref="D31" authorId="0">
      <text>
        <r>
          <rPr>
            <b/>
            <sz val="9"/>
            <color indexed="81"/>
            <rFont val="Tahoma"/>
            <family val="2"/>
          </rPr>
          <t>Diego:</t>
        </r>
        <r>
          <rPr>
            <sz val="9"/>
            <color indexed="81"/>
            <rFont val="Tahoma"/>
            <family val="2"/>
          </rPr>
          <t xml:space="preserve">
inserire il numero di docenti che partecipano al progetto</t>
        </r>
      </text>
    </comment>
    <comment ref="F31" authorId="0">
      <text>
        <r>
          <rPr>
            <b/>
            <sz val="9"/>
            <color indexed="81"/>
            <rFont val="Tahoma"/>
            <family val="2"/>
          </rPr>
          <t>Diego:</t>
        </r>
        <r>
          <rPr>
            <sz val="9"/>
            <color indexed="81"/>
            <rFont val="Tahoma"/>
            <family val="2"/>
          </rPr>
          <t xml:space="preserve">
inserire le ore ad personam</t>
        </r>
      </text>
    </comment>
    <comment ref="B32" authorId="0">
      <text>
        <r>
          <rPr>
            <b/>
            <sz val="9"/>
            <color indexed="81"/>
            <rFont val="Tahoma"/>
            <family val="2"/>
          </rPr>
          <t>Diego:</t>
        </r>
        <r>
          <rPr>
            <sz val="9"/>
            <color indexed="81"/>
            <rFont val="Tahoma"/>
            <family val="2"/>
          </rPr>
          <t xml:space="preserve">
inserire il dato riportato nella legenda</t>
        </r>
      </text>
    </comment>
    <comment ref="C32" authorId="0">
      <text>
        <r>
          <rPr>
            <b/>
            <sz val="9"/>
            <color indexed="81"/>
            <rFont val="Tahoma"/>
            <family val="2"/>
          </rPr>
          <t>Diego:</t>
        </r>
        <r>
          <rPr>
            <sz val="9"/>
            <color indexed="81"/>
            <rFont val="Tahoma"/>
            <family val="2"/>
          </rPr>
          <t xml:space="preserve">
inserire sottovoce</t>
        </r>
      </text>
    </comment>
    <comment ref="D32" authorId="0">
      <text>
        <r>
          <rPr>
            <b/>
            <sz val="9"/>
            <color indexed="81"/>
            <rFont val="Tahoma"/>
            <family val="2"/>
          </rPr>
          <t>Diego:</t>
        </r>
        <r>
          <rPr>
            <sz val="9"/>
            <color indexed="81"/>
            <rFont val="Tahoma"/>
            <family val="2"/>
          </rPr>
          <t xml:space="preserve">
inserire il numero di docenti che partecipano al progetto</t>
        </r>
      </text>
    </comment>
    <comment ref="F32" authorId="0">
      <text>
        <r>
          <rPr>
            <b/>
            <sz val="9"/>
            <color indexed="81"/>
            <rFont val="Tahoma"/>
            <family val="2"/>
          </rPr>
          <t>Diego:</t>
        </r>
        <r>
          <rPr>
            <sz val="9"/>
            <color indexed="81"/>
            <rFont val="Tahoma"/>
            <family val="2"/>
          </rPr>
          <t xml:space="preserve">
inserire le ore ad personam</t>
        </r>
      </text>
    </comment>
    <comment ref="B33" authorId="0">
      <text>
        <r>
          <rPr>
            <b/>
            <sz val="9"/>
            <color indexed="81"/>
            <rFont val="Tahoma"/>
            <family val="2"/>
          </rPr>
          <t>Diego:</t>
        </r>
        <r>
          <rPr>
            <sz val="9"/>
            <color indexed="81"/>
            <rFont val="Tahoma"/>
            <family val="2"/>
          </rPr>
          <t xml:space="preserve">
inserire il dato riportato nella legenda</t>
        </r>
      </text>
    </comment>
    <comment ref="C33" authorId="0">
      <text>
        <r>
          <rPr>
            <b/>
            <sz val="9"/>
            <color indexed="81"/>
            <rFont val="Tahoma"/>
            <family val="2"/>
          </rPr>
          <t>Diego:</t>
        </r>
        <r>
          <rPr>
            <sz val="9"/>
            <color indexed="81"/>
            <rFont val="Tahoma"/>
            <family val="2"/>
          </rPr>
          <t xml:space="preserve">
inserire sottovoce</t>
        </r>
      </text>
    </comment>
    <comment ref="D33" authorId="0">
      <text>
        <r>
          <rPr>
            <b/>
            <sz val="9"/>
            <color indexed="81"/>
            <rFont val="Tahoma"/>
            <family val="2"/>
          </rPr>
          <t>Diego:</t>
        </r>
        <r>
          <rPr>
            <sz val="9"/>
            <color indexed="81"/>
            <rFont val="Tahoma"/>
            <family val="2"/>
          </rPr>
          <t xml:space="preserve">
inserire il numero di docenti che partecipano al progetto</t>
        </r>
      </text>
    </comment>
    <comment ref="F33" authorId="0">
      <text>
        <r>
          <rPr>
            <b/>
            <sz val="9"/>
            <color indexed="81"/>
            <rFont val="Tahoma"/>
            <family val="2"/>
          </rPr>
          <t>Diego:</t>
        </r>
        <r>
          <rPr>
            <sz val="9"/>
            <color indexed="81"/>
            <rFont val="Tahoma"/>
            <family val="2"/>
          </rPr>
          <t xml:space="preserve">
inserire le ore ad personam</t>
        </r>
      </text>
    </comment>
    <comment ref="B34" authorId="0">
      <text>
        <r>
          <rPr>
            <b/>
            <sz val="9"/>
            <color indexed="81"/>
            <rFont val="Tahoma"/>
            <family val="2"/>
          </rPr>
          <t>Diego:</t>
        </r>
        <r>
          <rPr>
            <sz val="9"/>
            <color indexed="81"/>
            <rFont val="Tahoma"/>
            <family val="2"/>
          </rPr>
          <t xml:space="preserve">
inserire il dato riportato nella legenda</t>
        </r>
      </text>
    </comment>
    <comment ref="C34" authorId="0">
      <text>
        <r>
          <rPr>
            <b/>
            <sz val="9"/>
            <color indexed="81"/>
            <rFont val="Tahoma"/>
            <family val="2"/>
          </rPr>
          <t>Diego:</t>
        </r>
        <r>
          <rPr>
            <sz val="9"/>
            <color indexed="81"/>
            <rFont val="Tahoma"/>
            <family val="2"/>
          </rPr>
          <t xml:space="preserve">
inserire sottovoce</t>
        </r>
      </text>
    </comment>
    <comment ref="D34" authorId="0">
      <text>
        <r>
          <rPr>
            <b/>
            <sz val="9"/>
            <color indexed="81"/>
            <rFont val="Tahoma"/>
            <family val="2"/>
          </rPr>
          <t>Diego:</t>
        </r>
        <r>
          <rPr>
            <sz val="9"/>
            <color indexed="81"/>
            <rFont val="Tahoma"/>
            <family val="2"/>
          </rPr>
          <t xml:space="preserve">
inserire il numero di docenti che partecipano al progetto</t>
        </r>
      </text>
    </comment>
    <comment ref="F34" authorId="0">
      <text>
        <r>
          <rPr>
            <b/>
            <sz val="9"/>
            <color indexed="81"/>
            <rFont val="Tahoma"/>
            <family val="2"/>
          </rPr>
          <t>Diego:</t>
        </r>
        <r>
          <rPr>
            <sz val="9"/>
            <color indexed="81"/>
            <rFont val="Tahoma"/>
            <family val="2"/>
          </rPr>
          <t xml:space="preserve">
inserire le ore ad personam</t>
        </r>
      </text>
    </comment>
    <comment ref="B35" authorId="0">
      <text>
        <r>
          <rPr>
            <b/>
            <sz val="9"/>
            <color indexed="81"/>
            <rFont val="Tahoma"/>
            <family val="2"/>
          </rPr>
          <t>Diego:</t>
        </r>
        <r>
          <rPr>
            <sz val="9"/>
            <color indexed="81"/>
            <rFont val="Tahoma"/>
            <family val="2"/>
          </rPr>
          <t xml:space="preserve">
inserire il dato riportato nella legenda</t>
        </r>
      </text>
    </comment>
    <comment ref="C35" authorId="0">
      <text>
        <r>
          <rPr>
            <b/>
            <sz val="9"/>
            <color indexed="81"/>
            <rFont val="Tahoma"/>
            <family val="2"/>
          </rPr>
          <t>Diego:</t>
        </r>
        <r>
          <rPr>
            <sz val="9"/>
            <color indexed="81"/>
            <rFont val="Tahoma"/>
            <family val="2"/>
          </rPr>
          <t xml:space="preserve">
inserire sottovoce</t>
        </r>
      </text>
    </comment>
    <comment ref="D35" authorId="0">
      <text>
        <r>
          <rPr>
            <b/>
            <sz val="9"/>
            <color indexed="81"/>
            <rFont val="Tahoma"/>
            <family val="2"/>
          </rPr>
          <t>Diego:</t>
        </r>
        <r>
          <rPr>
            <sz val="9"/>
            <color indexed="81"/>
            <rFont val="Tahoma"/>
            <family val="2"/>
          </rPr>
          <t xml:space="preserve">
inserire il numero di docenti che partecipano al progetto</t>
        </r>
      </text>
    </comment>
    <comment ref="F35" authorId="0">
      <text>
        <r>
          <rPr>
            <b/>
            <sz val="9"/>
            <color indexed="81"/>
            <rFont val="Tahoma"/>
            <family val="2"/>
          </rPr>
          <t>Diego:</t>
        </r>
        <r>
          <rPr>
            <sz val="9"/>
            <color indexed="81"/>
            <rFont val="Tahoma"/>
            <family val="2"/>
          </rPr>
          <t xml:space="preserve">
inserire le ore ad personam</t>
        </r>
      </text>
    </comment>
    <comment ref="B36" authorId="0">
      <text>
        <r>
          <rPr>
            <b/>
            <sz val="9"/>
            <color indexed="81"/>
            <rFont val="Tahoma"/>
            <family val="2"/>
          </rPr>
          <t>Diego:</t>
        </r>
        <r>
          <rPr>
            <sz val="9"/>
            <color indexed="81"/>
            <rFont val="Tahoma"/>
            <family val="2"/>
          </rPr>
          <t xml:space="preserve">
inserire il dato riportato nella legenda</t>
        </r>
      </text>
    </comment>
    <comment ref="C36" authorId="0">
      <text>
        <r>
          <rPr>
            <b/>
            <sz val="9"/>
            <color indexed="81"/>
            <rFont val="Tahoma"/>
            <family val="2"/>
          </rPr>
          <t>Diego:</t>
        </r>
        <r>
          <rPr>
            <sz val="9"/>
            <color indexed="81"/>
            <rFont val="Tahoma"/>
            <family val="2"/>
          </rPr>
          <t xml:space="preserve">
inserire sottovoce</t>
        </r>
      </text>
    </comment>
    <comment ref="D36" authorId="0">
      <text>
        <r>
          <rPr>
            <b/>
            <sz val="9"/>
            <color indexed="81"/>
            <rFont val="Tahoma"/>
            <family val="2"/>
          </rPr>
          <t>Diego:</t>
        </r>
        <r>
          <rPr>
            <sz val="9"/>
            <color indexed="81"/>
            <rFont val="Tahoma"/>
            <family val="2"/>
          </rPr>
          <t xml:space="preserve">
inserire il numero di docenti che partecipano al progetto</t>
        </r>
      </text>
    </comment>
    <comment ref="F36" authorId="0">
      <text>
        <r>
          <rPr>
            <b/>
            <sz val="9"/>
            <color indexed="81"/>
            <rFont val="Tahoma"/>
            <family val="2"/>
          </rPr>
          <t>Diego:</t>
        </r>
        <r>
          <rPr>
            <sz val="9"/>
            <color indexed="81"/>
            <rFont val="Tahoma"/>
            <family val="2"/>
          </rPr>
          <t xml:space="preserve">
inserire le ore ad personam</t>
        </r>
      </text>
    </comment>
    <comment ref="B37" authorId="0">
      <text>
        <r>
          <rPr>
            <b/>
            <sz val="9"/>
            <color indexed="81"/>
            <rFont val="Tahoma"/>
            <family val="2"/>
          </rPr>
          <t>Diego:</t>
        </r>
        <r>
          <rPr>
            <sz val="9"/>
            <color indexed="81"/>
            <rFont val="Tahoma"/>
            <family val="2"/>
          </rPr>
          <t xml:space="preserve">
inserire il dato riportato nella legenda</t>
        </r>
      </text>
    </comment>
    <comment ref="C37" authorId="0">
      <text>
        <r>
          <rPr>
            <b/>
            <sz val="9"/>
            <color indexed="81"/>
            <rFont val="Tahoma"/>
            <family val="2"/>
          </rPr>
          <t>Diego:</t>
        </r>
        <r>
          <rPr>
            <sz val="9"/>
            <color indexed="81"/>
            <rFont val="Tahoma"/>
            <family val="2"/>
          </rPr>
          <t xml:space="preserve">
inserire sottovoce</t>
        </r>
      </text>
    </comment>
    <comment ref="D37" authorId="0">
      <text>
        <r>
          <rPr>
            <b/>
            <sz val="9"/>
            <color indexed="81"/>
            <rFont val="Tahoma"/>
            <family val="2"/>
          </rPr>
          <t>Diego:</t>
        </r>
        <r>
          <rPr>
            <sz val="9"/>
            <color indexed="81"/>
            <rFont val="Tahoma"/>
            <family val="2"/>
          </rPr>
          <t xml:space="preserve">
inserire il numero di docenti che partecipano al progetto</t>
        </r>
      </text>
    </comment>
    <comment ref="F37" authorId="0">
      <text>
        <r>
          <rPr>
            <b/>
            <sz val="9"/>
            <color indexed="81"/>
            <rFont val="Tahoma"/>
            <family val="2"/>
          </rPr>
          <t>Diego:</t>
        </r>
        <r>
          <rPr>
            <sz val="9"/>
            <color indexed="81"/>
            <rFont val="Tahoma"/>
            <family val="2"/>
          </rPr>
          <t xml:space="preserve">
inserire le ore ad personam</t>
        </r>
      </text>
    </comment>
    <comment ref="D38" authorId="0">
      <text>
        <r>
          <rPr>
            <b/>
            <sz val="9"/>
            <color indexed="81"/>
            <rFont val="Tahoma"/>
            <family val="2"/>
          </rPr>
          <t>Diego:</t>
        </r>
        <r>
          <rPr>
            <sz val="9"/>
            <color indexed="81"/>
            <rFont val="Tahoma"/>
            <family val="2"/>
          </rPr>
          <t xml:space="preserve">
inserire il numero di docenti che partecipano al progetto</t>
        </r>
      </text>
    </comment>
    <comment ref="F38" authorId="0">
      <text>
        <r>
          <rPr>
            <b/>
            <sz val="9"/>
            <color indexed="81"/>
            <rFont val="Tahoma"/>
            <family val="2"/>
          </rPr>
          <t>Diego:</t>
        </r>
        <r>
          <rPr>
            <sz val="9"/>
            <color indexed="81"/>
            <rFont val="Tahoma"/>
            <family val="2"/>
          </rPr>
          <t xml:space="preserve">
inserire le ore ad personam</t>
        </r>
      </text>
    </comment>
    <comment ref="B39" authorId="0">
      <text>
        <r>
          <rPr>
            <b/>
            <sz val="9"/>
            <color indexed="81"/>
            <rFont val="Tahoma"/>
            <family val="2"/>
          </rPr>
          <t>Diego:</t>
        </r>
        <r>
          <rPr>
            <sz val="9"/>
            <color indexed="81"/>
            <rFont val="Tahoma"/>
            <family val="2"/>
          </rPr>
          <t xml:space="preserve">
inserire il dato riportato nella legenda</t>
        </r>
      </text>
    </comment>
    <comment ref="C39" authorId="0">
      <text>
        <r>
          <rPr>
            <b/>
            <sz val="9"/>
            <color indexed="81"/>
            <rFont val="Tahoma"/>
            <family val="2"/>
          </rPr>
          <t>Diego:</t>
        </r>
        <r>
          <rPr>
            <sz val="9"/>
            <color indexed="81"/>
            <rFont val="Tahoma"/>
            <family val="2"/>
          </rPr>
          <t xml:space="preserve">
inserire sottovoce</t>
        </r>
      </text>
    </comment>
    <comment ref="D39" authorId="0">
      <text>
        <r>
          <rPr>
            <b/>
            <sz val="9"/>
            <color indexed="81"/>
            <rFont val="Tahoma"/>
            <family val="2"/>
          </rPr>
          <t>Diego:</t>
        </r>
        <r>
          <rPr>
            <sz val="9"/>
            <color indexed="81"/>
            <rFont val="Tahoma"/>
            <family val="2"/>
          </rPr>
          <t xml:space="preserve">
inserire il numero di docenti che partecipano al progetto</t>
        </r>
      </text>
    </comment>
    <comment ref="F39" authorId="0">
      <text>
        <r>
          <rPr>
            <b/>
            <sz val="9"/>
            <color indexed="81"/>
            <rFont val="Tahoma"/>
            <family val="2"/>
          </rPr>
          <t>Diego:</t>
        </r>
        <r>
          <rPr>
            <sz val="9"/>
            <color indexed="81"/>
            <rFont val="Tahoma"/>
            <family val="2"/>
          </rPr>
          <t xml:space="preserve">
inserire le ore ad personam</t>
        </r>
      </text>
    </comment>
    <comment ref="B40" authorId="0">
      <text>
        <r>
          <rPr>
            <b/>
            <sz val="9"/>
            <color indexed="81"/>
            <rFont val="Tahoma"/>
            <family val="2"/>
          </rPr>
          <t>Diego:</t>
        </r>
        <r>
          <rPr>
            <sz val="9"/>
            <color indexed="81"/>
            <rFont val="Tahoma"/>
            <family val="2"/>
          </rPr>
          <t xml:space="preserve">
inserire il dato riportato nella legenda</t>
        </r>
      </text>
    </comment>
    <comment ref="C40" authorId="0">
      <text>
        <r>
          <rPr>
            <b/>
            <sz val="9"/>
            <color indexed="81"/>
            <rFont val="Tahoma"/>
            <family val="2"/>
          </rPr>
          <t>Diego:</t>
        </r>
        <r>
          <rPr>
            <sz val="9"/>
            <color indexed="81"/>
            <rFont val="Tahoma"/>
            <family val="2"/>
          </rPr>
          <t xml:space="preserve">
inserire sottovoce</t>
        </r>
      </text>
    </comment>
    <comment ref="D40" authorId="0">
      <text>
        <r>
          <rPr>
            <b/>
            <sz val="9"/>
            <color indexed="81"/>
            <rFont val="Tahoma"/>
            <family val="2"/>
          </rPr>
          <t>Diego:</t>
        </r>
        <r>
          <rPr>
            <sz val="9"/>
            <color indexed="81"/>
            <rFont val="Tahoma"/>
            <family val="2"/>
          </rPr>
          <t xml:space="preserve">
inserire il numero di docenti che partecipano al progetto</t>
        </r>
      </text>
    </comment>
    <comment ref="F40" authorId="0">
      <text>
        <r>
          <rPr>
            <b/>
            <sz val="9"/>
            <color indexed="81"/>
            <rFont val="Tahoma"/>
            <family val="2"/>
          </rPr>
          <t>Diego:</t>
        </r>
        <r>
          <rPr>
            <sz val="9"/>
            <color indexed="81"/>
            <rFont val="Tahoma"/>
            <family val="2"/>
          </rPr>
          <t xml:space="preserve">
inserire le ore ad personam</t>
        </r>
      </text>
    </comment>
    <comment ref="B41" authorId="0">
      <text>
        <r>
          <rPr>
            <b/>
            <sz val="9"/>
            <color indexed="81"/>
            <rFont val="Tahoma"/>
            <family val="2"/>
          </rPr>
          <t>Diego:</t>
        </r>
        <r>
          <rPr>
            <sz val="9"/>
            <color indexed="81"/>
            <rFont val="Tahoma"/>
            <family val="2"/>
          </rPr>
          <t xml:space="preserve">
inserire il dato riportato nella legenda</t>
        </r>
      </text>
    </comment>
    <comment ref="C41" authorId="0">
      <text>
        <r>
          <rPr>
            <b/>
            <sz val="9"/>
            <color indexed="81"/>
            <rFont val="Tahoma"/>
            <family val="2"/>
          </rPr>
          <t>Diego:</t>
        </r>
        <r>
          <rPr>
            <sz val="9"/>
            <color indexed="81"/>
            <rFont val="Tahoma"/>
            <family val="2"/>
          </rPr>
          <t xml:space="preserve">
inserire sottovoce</t>
        </r>
      </text>
    </comment>
    <comment ref="D41" authorId="0">
      <text>
        <r>
          <rPr>
            <b/>
            <sz val="9"/>
            <color indexed="81"/>
            <rFont val="Tahoma"/>
            <family val="2"/>
          </rPr>
          <t>Diego:</t>
        </r>
        <r>
          <rPr>
            <sz val="9"/>
            <color indexed="81"/>
            <rFont val="Tahoma"/>
            <family val="2"/>
          </rPr>
          <t xml:space="preserve">
inserire il numero di docenti che partecipano al progetto</t>
        </r>
      </text>
    </comment>
    <comment ref="F41" authorId="0">
      <text>
        <r>
          <rPr>
            <b/>
            <sz val="9"/>
            <color indexed="81"/>
            <rFont val="Tahoma"/>
            <family val="2"/>
          </rPr>
          <t>Diego:</t>
        </r>
        <r>
          <rPr>
            <sz val="9"/>
            <color indexed="81"/>
            <rFont val="Tahoma"/>
            <family val="2"/>
          </rPr>
          <t xml:space="preserve">
inserire le ore ad personam</t>
        </r>
      </text>
    </comment>
    <comment ref="B42" authorId="0">
      <text>
        <r>
          <rPr>
            <b/>
            <sz val="9"/>
            <color indexed="81"/>
            <rFont val="Tahoma"/>
            <family val="2"/>
          </rPr>
          <t>Diego:</t>
        </r>
        <r>
          <rPr>
            <sz val="9"/>
            <color indexed="81"/>
            <rFont val="Tahoma"/>
            <family val="2"/>
          </rPr>
          <t xml:space="preserve">
inserire il dato riportato nella legenda</t>
        </r>
      </text>
    </comment>
    <comment ref="C42" authorId="0">
      <text>
        <r>
          <rPr>
            <b/>
            <sz val="9"/>
            <color indexed="81"/>
            <rFont val="Tahoma"/>
            <family val="2"/>
          </rPr>
          <t>Diego:</t>
        </r>
        <r>
          <rPr>
            <sz val="9"/>
            <color indexed="81"/>
            <rFont val="Tahoma"/>
            <family val="2"/>
          </rPr>
          <t xml:space="preserve">
inserire sottovoce</t>
        </r>
      </text>
    </comment>
    <comment ref="D42" authorId="0">
      <text>
        <r>
          <rPr>
            <b/>
            <sz val="9"/>
            <color indexed="81"/>
            <rFont val="Tahoma"/>
            <family val="2"/>
          </rPr>
          <t>Diego:</t>
        </r>
        <r>
          <rPr>
            <sz val="9"/>
            <color indexed="81"/>
            <rFont val="Tahoma"/>
            <family val="2"/>
          </rPr>
          <t xml:space="preserve">
inserire il numero di docenti che partecipano al progetto</t>
        </r>
      </text>
    </comment>
    <comment ref="F42" authorId="0">
      <text>
        <r>
          <rPr>
            <b/>
            <sz val="9"/>
            <color indexed="81"/>
            <rFont val="Tahoma"/>
            <family val="2"/>
          </rPr>
          <t>Diego:</t>
        </r>
        <r>
          <rPr>
            <sz val="9"/>
            <color indexed="81"/>
            <rFont val="Tahoma"/>
            <family val="2"/>
          </rPr>
          <t xml:space="preserve">
inserire le ore ad personam</t>
        </r>
      </text>
    </comment>
    <comment ref="B43" authorId="0">
      <text>
        <r>
          <rPr>
            <b/>
            <sz val="9"/>
            <color indexed="81"/>
            <rFont val="Tahoma"/>
            <family val="2"/>
          </rPr>
          <t>Diego:</t>
        </r>
        <r>
          <rPr>
            <sz val="9"/>
            <color indexed="81"/>
            <rFont val="Tahoma"/>
            <family val="2"/>
          </rPr>
          <t xml:space="preserve">
inserire il dato riportato nella legenda</t>
        </r>
      </text>
    </comment>
    <comment ref="C43" authorId="0">
      <text>
        <r>
          <rPr>
            <b/>
            <sz val="9"/>
            <color indexed="81"/>
            <rFont val="Tahoma"/>
            <family val="2"/>
          </rPr>
          <t>Diego:</t>
        </r>
        <r>
          <rPr>
            <sz val="9"/>
            <color indexed="81"/>
            <rFont val="Tahoma"/>
            <family val="2"/>
          </rPr>
          <t xml:space="preserve">
inserire sottovoce</t>
        </r>
      </text>
    </comment>
    <comment ref="D43" authorId="0">
      <text>
        <r>
          <rPr>
            <b/>
            <sz val="9"/>
            <color indexed="81"/>
            <rFont val="Tahoma"/>
            <family val="2"/>
          </rPr>
          <t>Diego:</t>
        </r>
        <r>
          <rPr>
            <sz val="9"/>
            <color indexed="81"/>
            <rFont val="Tahoma"/>
            <family val="2"/>
          </rPr>
          <t xml:space="preserve">
inserire il numero di docenti che partecipano al progetto</t>
        </r>
      </text>
    </comment>
    <comment ref="F43" authorId="0">
      <text>
        <r>
          <rPr>
            <b/>
            <sz val="9"/>
            <color indexed="81"/>
            <rFont val="Tahoma"/>
            <family val="2"/>
          </rPr>
          <t>Diego:</t>
        </r>
        <r>
          <rPr>
            <sz val="9"/>
            <color indexed="81"/>
            <rFont val="Tahoma"/>
            <family val="2"/>
          </rPr>
          <t xml:space="preserve">
inserire le ore ad personam</t>
        </r>
      </text>
    </comment>
    <comment ref="J44" authorId="2">
      <text>
        <r>
          <rPr>
            <b/>
            <sz val="9"/>
            <color rgb="FF000000"/>
            <rFont val="Tahoma"/>
            <family val="2"/>
          </rPr>
          <t>Marisa Alario:</t>
        </r>
        <r>
          <rPr>
            <sz val="9"/>
            <color rgb="FF000000"/>
            <rFont val="Tahoma"/>
            <family val="2"/>
          </rPr>
          <t xml:space="preserve">
</t>
        </r>
        <r>
          <rPr>
            <sz val="9"/>
            <color rgb="FF000000"/>
            <rFont val="Tahoma"/>
            <family val="2"/>
          </rPr>
          <t>il valore viene calcolato in automatico</t>
        </r>
      </text>
    </comment>
    <comment ref="B45" authorId="0">
      <text>
        <r>
          <rPr>
            <b/>
            <sz val="9"/>
            <color indexed="81"/>
            <rFont val="Tahoma"/>
            <family val="2"/>
          </rPr>
          <t>Diego:</t>
        </r>
        <r>
          <rPr>
            <sz val="9"/>
            <color indexed="81"/>
            <rFont val="Tahoma"/>
            <family val="2"/>
          </rPr>
          <t xml:space="preserve">
inserire il dato riportato nella legenda</t>
        </r>
      </text>
    </comment>
    <comment ref="C45" authorId="0">
      <text>
        <r>
          <rPr>
            <b/>
            <sz val="9"/>
            <color indexed="81"/>
            <rFont val="Tahoma"/>
            <family val="2"/>
          </rPr>
          <t>Diego:</t>
        </r>
        <r>
          <rPr>
            <sz val="9"/>
            <color indexed="81"/>
            <rFont val="Tahoma"/>
            <family val="2"/>
          </rPr>
          <t xml:space="preserve">
inserire sottovoce</t>
        </r>
      </text>
    </comment>
    <comment ref="D45" authorId="0">
      <text>
        <r>
          <rPr>
            <b/>
            <sz val="9"/>
            <color indexed="81"/>
            <rFont val="Tahoma"/>
            <family val="2"/>
          </rPr>
          <t>Diego:</t>
        </r>
        <r>
          <rPr>
            <sz val="9"/>
            <color indexed="81"/>
            <rFont val="Tahoma"/>
            <family val="2"/>
          </rPr>
          <t xml:space="preserve">
inserire il numero di docenti che partecipano al progetto</t>
        </r>
      </text>
    </comment>
    <comment ref="F45" authorId="0">
      <text>
        <r>
          <rPr>
            <b/>
            <sz val="9"/>
            <color indexed="81"/>
            <rFont val="Tahoma"/>
            <family val="2"/>
          </rPr>
          <t>Diego:</t>
        </r>
        <r>
          <rPr>
            <sz val="9"/>
            <color indexed="81"/>
            <rFont val="Tahoma"/>
            <family val="2"/>
          </rPr>
          <t xml:space="preserve">
inserire le ore ad personam</t>
        </r>
      </text>
    </comment>
    <comment ref="B46" authorId="0">
      <text>
        <r>
          <rPr>
            <b/>
            <sz val="9"/>
            <color indexed="81"/>
            <rFont val="Tahoma"/>
            <family val="2"/>
          </rPr>
          <t>Diego:</t>
        </r>
        <r>
          <rPr>
            <sz val="9"/>
            <color indexed="81"/>
            <rFont val="Tahoma"/>
            <family val="2"/>
          </rPr>
          <t xml:space="preserve">
inserire il dato riportato nella legenda</t>
        </r>
      </text>
    </comment>
    <comment ref="C46" authorId="0">
      <text>
        <r>
          <rPr>
            <b/>
            <sz val="9"/>
            <color indexed="81"/>
            <rFont val="Tahoma"/>
            <family val="2"/>
          </rPr>
          <t>Diego:</t>
        </r>
        <r>
          <rPr>
            <sz val="9"/>
            <color indexed="81"/>
            <rFont val="Tahoma"/>
            <family val="2"/>
          </rPr>
          <t xml:space="preserve">
inserire sottovoce</t>
        </r>
      </text>
    </comment>
    <comment ref="D46" authorId="0">
      <text>
        <r>
          <rPr>
            <b/>
            <sz val="9"/>
            <color indexed="81"/>
            <rFont val="Tahoma"/>
            <family val="2"/>
          </rPr>
          <t>Diego:</t>
        </r>
        <r>
          <rPr>
            <sz val="9"/>
            <color indexed="81"/>
            <rFont val="Tahoma"/>
            <family val="2"/>
          </rPr>
          <t xml:space="preserve">
inserire il numero di docenti che partecipano al progetto</t>
        </r>
      </text>
    </comment>
    <comment ref="F46" authorId="0">
      <text>
        <r>
          <rPr>
            <b/>
            <sz val="9"/>
            <color indexed="81"/>
            <rFont val="Tahoma"/>
            <family val="2"/>
          </rPr>
          <t>Diego:</t>
        </r>
        <r>
          <rPr>
            <sz val="9"/>
            <color indexed="81"/>
            <rFont val="Tahoma"/>
            <family val="2"/>
          </rPr>
          <t xml:space="preserve">
inserire le ore ad personam</t>
        </r>
      </text>
    </comment>
    <comment ref="B48" authorId="0">
      <text>
        <r>
          <rPr>
            <b/>
            <sz val="9"/>
            <color indexed="81"/>
            <rFont val="Tahoma"/>
            <family val="2"/>
          </rPr>
          <t>Diego:</t>
        </r>
        <r>
          <rPr>
            <sz val="9"/>
            <color indexed="81"/>
            <rFont val="Tahoma"/>
            <family val="2"/>
          </rPr>
          <t xml:space="preserve">
inserire il dato riportato nella legenda</t>
        </r>
      </text>
    </comment>
    <comment ref="C48" authorId="0">
      <text>
        <r>
          <rPr>
            <b/>
            <sz val="9"/>
            <color indexed="81"/>
            <rFont val="Tahoma"/>
            <family val="2"/>
          </rPr>
          <t>Diego:</t>
        </r>
        <r>
          <rPr>
            <sz val="9"/>
            <color indexed="81"/>
            <rFont val="Tahoma"/>
            <family val="2"/>
          </rPr>
          <t xml:space="preserve">
inserire sottovoce</t>
        </r>
      </text>
    </comment>
    <comment ref="D48" authorId="0">
      <text>
        <r>
          <rPr>
            <b/>
            <sz val="9"/>
            <color indexed="81"/>
            <rFont val="Tahoma"/>
            <family val="2"/>
          </rPr>
          <t>Diego:</t>
        </r>
        <r>
          <rPr>
            <sz val="9"/>
            <color indexed="81"/>
            <rFont val="Tahoma"/>
            <family val="2"/>
          </rPr>
          <t xml:space="preserve">
inserire il numero di docenti che partecipano al progetto</t>
        </r>
      </text>
    </comment>
    <comment ref="F48" authorId="0">
      <text>
        <r>
          <rPr>
            <b/>
            <sz val="9"/>
            <color indexed="81"/>
            <rFont val="Tahoma"/>
            <family val="2"/>
          </rPr>
          <t>Diego:</t>
        </r>
        <r>
          <rPr>
            <sz val="9"/>
            <color indexed="81"/>
            <rFont val="Tahoma"/>
            <family val="2"/>
          </rPr>
          <t xml:space="preserve">
inserire le ore ad personam</t>
        </r>
      </text>
    </comment>
    <comment ref="B49" authorId="0">
      <text>
        <r>
          <rPr>
            <b/>
            <sz val="9"/>
            <color indexed="81"/>
            <rFont val="Tahoma"/>
            <family val="2"/>
          </rPr>
          <t>Diego:</t>
        </r>
        <r>
          <rPr>
            <sz val="9"/>
            <color indexed="81"/>
            <rFont val="Tahoma"/>
            <family val="2"/>
          </rPr>
          <t xml:space="preserve">
inserire il dato riportato nella legenda</t>
        </r>
      </text>
    </comment>
    <comment ref="C49" authorId="0">
      <text>
        <r>
          <rPr>
            <b/>
            <sz val="9"/>
            <color indexed="81"/>
            <rFont val="Tahoma"/>
            <family val="2"/>
          </rPr>
          <t>Diego:</t>
        </r>
        <r>
          <rPr>
            <sz val="9"/>
            <color indexed="81"/>
            <rFont val="Tahoma"/>
            <family val="2"/>
          </rPr>
          <t xml:space="preserve">
inserire sottovoce</t>
        </r>
      </text>
    </comment>
    <comment ref="D49" authorId="0">
      <text>
        <r>
          <rPr>
            <b/>
            <sz val="9"/>
            <color indexed="81"/>
            <rFont val="Tahoma"/>
            <family val="2"/>
          </rPr>
          <t>Diego:</t>
        </r>
        <r>
          <rPr>
            <sz val="9"/>
            <color indexed="81"/>
            <rFont val="Tahoma"/>
            <family val="2"/>
          </rPr>
          <t xml:space="preserve">
inserire il numero di docenti che partecipano al progetto</t>
        </r>
      </text>
    </comment>
    <comment ref="F49" authorId="0">
      <text>
        <r>
          <rPr>
            <b/>
            <sz val="9"/>
            <color indexed="81"/>
            <rFont val="Tahoma"/>
            <family val="2"/>
          </rPr>
          <t>Diego:</t>
        </r>
        <r>
          <rPr>
            <sz val="9"/>
            <color indexed="81"/>
            <rFont val="Tahoma"/>
            <family val="2"/>
          </rPr>
          <t xml:space="preserve">
inserire le ore ad personam</t>
        </r>
      </text>
    </comment>
    <comment ref="B50" authorId="0">
      <text>
        <r>
          <rPr>
            <b/>
            <sz val="9"/>
            <color indexed="81"/>
            <rFont val="Tahoma"/>
            <family val="2"/>
          </rPr>
          <t>Diego:</t>
        </r>
        <r>
          <rPr>
            <sz val="9"/>
            <color indexed="81"/>
            <rFont val="Tahoma"/>
            <family val="2"/>
          </rPr>
          <t xml:space="preserve">
inserire il dato riportato nella legenda</t>
        </r>
      </text>
    </comment>
    <comment ref="C50" authorId="0">
      <text>
        <r>
          <rPr>
            <b/>
            <sz val="9"/>
            <color indexed="81"/>
            <rFont val="Tahoma"/>
            <family val="2"/>
          </rPr>
          <t>Diego:</t>
        </r>
        <r>
          <rPr>
            <sz val="9"/>
            <color indexed="81"/>
            <rFont val="Tahoma"/>
            <family val="2"/>
          </rPr>
          <t xml:space="preserve">
inserire sottovoce</t>
        </r>
      </text>
    </comment>
    <comment ref="D50" authorId="0">
      <text>
        <r>
          <rPr>
            <b/>
            <sz val="9"/>
            <color indexed="81"/>
            <rFont val="Tahoma"/>
            <family val="2"/>
          </rPr>
          <t>Diego:</t>
        </r>
        <r>
          <rPr>
            <sz val="9"/>
            <color indexed="81"/>
            <rFont val="Tahoma"/>
            <family val="2"/>
          </rPr>
          <t xml:space="preserve">
inserire il numero di docenti che partecipano al progetto</t>
        </r>
      </text>
    </comment>
    <comment ref="F50" authorId="0">
      <text>
        <r>
          <rPr>
            <b/>
            <sz val="9"/>
            <color indexed="81"/>
            <rFont val="Tahoma"/>
            <family val="2"/>
          </rPr>
          <t>Diego:</t>
        </r>
        <r>
          <rPr>
            <sz val="9"/>
            <color indexed="81"/>
            <rFont val="Tahoma"/>
            <family val="2"/>
          </rPr>
          <t xml:space="preserve">
inserire le ore ad personam</t>
        </r>
      </text>
    </comment>
    <comment ref="B51" authorId="0">
      <text>
        <r>
          <rPr>
            <b/>
            <sz val="9"/>
            <color indexed="81"/>
            <rFont val="Tahoma"/>
            <family val="2"/>
          </rPr>
          <t>Diego:</t>
        </r>
        <r>
          <rPr>
            <sz val="9"/>
            <color indexed="81"/>
            <rFont val="Tahoma"/>
            <family val="2"/>
          </rPr>
          <t xml:space="preserve">
inserire il dato riportato nella legenda</t>
        </r>
      </text>
    </comment>
    <comment ref="C51" authorId="0">
      <text>
        <r>
          <rPr>
            <b/>
            <sz val="9"/>
            <color indexed="81"/>
            <rFont val="Tahoma"/>
            <family val="2"/>
          </rPr>
          <t>Diego:</t>
        </r>
        <r>
          <rPr>
            <sz val="9"/>
            <color indexed="81"/>
            <rFont val="Tahoma"/>
            <family val="2"/>
          </rPr>
          <t xml:space="preserve">
inserire sottovoce</t>
        </r>
      </text>
    </comment>
    <comment ref="D51" authorId="0">
      <text>
        <r>
          <rPr>
            <b/>
            <sz val="9"/>
            <color indexed="81"/>
            <rFont val="Tahoma"/>
            <family val="2"/>
          </rPr>
          <t>Diego:</t>
        </r>
        <r>
          <rPr>
            <sz val="9"/>
            <color indexed="81"/>
            <rFont val="Tahoma"/>
            <family val="2"/>
          </rPr>
          <t xml:space="preserve">
inserire il numero di docenti che partecipano al progetto</t>
        </r>
      </text>
    </comment>
    <comment ref="F51" authorId="0">
      <text>
        <r>
          <rPr>
            <b/>
            <sz val="9"/>
            <color indexed="81"/>
            <rFont val="Tahoma"/>
            <family val="2"/>
          </rPr>
          <t>Diego:</t>
        </r>
        <r>
          <rPr>
            <sz val="9"/>
            <color indexed="81"/>
            <rFont val="Tahoma"/>
            <family val="2"/>
          </rPr>
          <t xml:space="preserve">
inserire le ore ad personam</t>
        </r>
      </text>
    </comment>
    <comment ref="B52" authorId="0">
      <text>
        <r>
          <rPr>
            <b/>
            <sz val="9"/>
            <color indexed="81"/>
            <rFont val="Tahoma"/>
            <family val="2"/>
          </rPr>
          <t>Diego:</t>
        </r>
        <r>
          <rPr>
            <sz val="9"/>
            <color indexed="81"/>
            <rFont val="Tahoma"/>
            <family val="2"/>
          </rPr>
          <t xml:space="preserve">
inserire il dato riportato nella legenda</t>
        </r>
      </text>
    </comment>
    <comment ref="C52" authorId="0">
      <text>
        <r>
          <rPr>
            <b/>
            <sz val="9"/>
            <color indexed="81"/>
            <rFont val="Tahoma"/>
            <family val="2"/>
          </rPr>
          <t>Diego:</t>
        </r>
        <r>
          <rPr>
            <sz val="9"/>
            <color indexed="81"/>
            <rFont val="Tahoma"/>
            <family val="2"/>
          </rPr>
          <t xml:space="preserve">
inserire sottovoce</t>
        </r>
      </text>
    </comment>
    <comment ref="D52" authorId="0">
      <text>
        <r>
          <rPr>
            <b/>
            <sz val="9"/>
            <color indexed="81"/>
            <rFont val="Tahoma"/>
            <family val="2"/>
          </rPr>
          <t>Diego:</t>
        </r>
        <r>
          <rPr>
            <sz val="9"/>
            <color indexed="81"/>
            <rFont val="Tahoma"/>
            <family val="2"/>
          </rPr>
          <t xml:space="preserve">
inserire il numero di docenti che partecipano al progetto</t>
        </r>
      </text>
    </comment>
    <comment ref="F52" authorId="0">
      <text>
        <r>
          <rPr>
            <b/>
            <sz val="9"/>
            <color indexed="81"/>
            <rFont val="Tahoma"/>
            <family val="2"/>
          </rPr>
          <t>Diego:</t>
        </r>
        <r>
          <rPr>
            <sz val="9"/>
            <color indexed="81"/>
            <rFont val="Tahoma"/>
            <family val="2"/>
          </rPr>
          <t xml:space="preserve">
inserire le ore ad personam</t>
        </r>
      </text>
    </comment>
    <comment ref="B53" authorId="0">
      <text>
        <r>
          <rPr>
            <b/>
            <sz val="9"/>
            <color indexed="81"/>
            <rFont val="Tahoma"/>
            <family val="2"/>
          </rPr>
          <t>Diego:</t>
        </r>
        <r>
          <rPr>
            <sz val="9"/>
            <color indexed="81"/>
            <rFont val="Tahoma"/>
            <family val="2"/>
          </rPr>
          <t xml:space="preserve">
inserire il dato riportato nella legenda</t>
        </r>
      </text>
    </comment>
    <comment ref="C53" authorId="0">
      <text>
        <r>
          <rPr>
            <b/>
            <sz val="9"/>
            <color indexed="81"/>
            <rFont val="Tahoma"/>
            <family val="2"/>
          </rPr>
          <t>Diego:</t>
        </r>
        <r>
          <rPr>
            <sz val="9"/>
            <color indexed="81"/>
            <rFont val="Tahoma"/>
            <family val="2"/>
          </rPr>
          <t xml:space="preserve">
inserire sottovoce</t>
        </r>
      </text>
    </comment>
    <comment ref="D53" authorId="0">
      <text>
        <r>
          <rPr>
            <b/>
            <sz val="9"/>
            <color indexed="81"/>
            <rFont val="Tahoma"/>
            <family val="2"/>
          </rPr>
          <t>Diego:</t>
        </r>
        <r>
          <rPr>
            <sz val="9"/>
            <color indexed="81"/>
            <rFont val="Tahoma"/>
            <family val="2"/>
          </rPr>
          <t xml:space="preserve">
inserire il numero di docenti che partecipano al progetto</t>
        </r>
      </text>
    </comment>
    <comment ref="F53" authorId="0">
      <text>
        <r>
          <rPr>
            <b/>
            <sz val="9"/>
            <color indexed="81"/>
            <rFont val="Tahoma"/>
            <family val="2"/>
          </rPr>
          <t>Diego:</t>
        </r>
        <r>
          <rPr>
            <sz val="9"/>
            <color indexed="81"/>
            <rFont val="Tahoma"/>
            <family val="2"/>
          </rPr>
          <t xml:space="preserve">
inserire le ore ad personam</t>
        </r>
      </text>
    </comment>
    <comment ref="B54" authorId="0">
      <text>
        <r>
          <rPr>
            <b/>
            <sz val="9"/>
            <color indexed="81"/>
            <rFont val="Tahoma"/>
            <family val="2"/>
          </rPr>
          <t>Diego:</t>
        </r>
        <r>
          <rPr>
            <sz val="9"/>
            <color indexed="81"/>
            <rFont val="Tahoma"/>
            <family val="2"/>
          </rPr>
          <t xml:space="preserve">
inserire il dato riportato nella legenda</t>
        </r>
      </text>
    </comment>
    <comment ref="C54" authorId="0">
      <text>
        <r>
          <rPr>
            <b/>
            <sz val="9"/>
            <color indexed="81"/>
            <rFont val="Tahoma"/>
            <family val="2"/>
          </rPr>
          <t>Diego:</t>
        </r>
        <r>
          <rPr>
            <sz val="9"/>
            <color indexed="81"/>
            <rFont val="Tahoma"/>
            <family val="2"/>
          </rPr>
          <t xml:space="preserve">
inserire sottovoce</t>
        </r>
      </text>
    </comment>
    <comment ref="D54" authorId="0">
      <text>
        <r>
          <rPr>
            <b/>
            <sz val="9"/>
            <color indexed="81"/>
            <rFont val="Tahoma"/>
            <family val="2"/>
          </rPr>
          <t>Diego:</t>
        </r>
        <r>
          <rPr>
            <sz val="9"/>
            <color indexed="81"/>
            <rFont val="Tahoma"/>
            <family val="2"/>
          </rPr>
          <t xml:space="preserve">
inserire il numero di docenti che partecipano al progetto</t>
        </r>
      </text>
    </comment>
    <comment ref="F54" authorId="0">
      <text>
        <r>
          <rPr>
            <b/>
            <sz val="9"/>
            <color indexed="81"/>
            <rFont val="Tahoma"/>
            <family val="2"/>
          </rPr>
          <t>Diego:</t>
        </r>
        <r>
          <rPr>
            <sz val="9"/>
            <color indexed="81"/>
            <rFont val="Tahoma"/>
            <family val="2"/>
          </rPr>
          <t xml:space="preserve">
inserire le ore ad personam</t>
        </r>
      </text>
    </comment>
    <comment ref="B55" authorId="0">
      <text>
        <r>
          <rPr>
            <b/>
            <sz val="9"/>
            <color indexed="81"/>
            <rFont val="Tahoma"/>
            <family val="2"/>
          </rPr>
          <t>Diego:</t>
        </r>
        <r>
          <rPr>
            <sz val="9"/>
            <color indexed="81"/>
            <rFont val="Tahoma"/>
            <family val="2"/>
          </rPr>
          <t xml:space="preserve">
inserire il dato riportato nella legenda</t>
        </r>
      </text>
    </comment>
    <comment ref="C55" authorId="0">
      <text>
        <r>
          <rPr>
            <b/>
            <sz val="9"/>
            <color indexed="81"/>
            <rFont val="Tahoma"/>
            <family val="2"/>
          </rPr>
          <t>Diego:</t>
        </r>
        <r>
          <rPr>
            <sz val="9"/>
            <color indexed="81"/>
            <rFont val="Tahoma"/>
            <family val="2"/>
          </rPr>
          <t xml:space="preserve">
inserire sottovoce
</t>
        </r>
      </text>
    </comment>
    <comment ref="D55" authorId="0">
      <text>
        <r>
          <rPr>
            <b/>
            <sz val="9"/>
            <color indexed="81"/>
            <rFont val="Tahoma"/>
            <family val="2"/>
          </rPr>
          <t>Diego:</t>
        </r>
        <r>
          <rPr>
            <sz val="9"/>
            <color indexed="81"/>
            <rFont val="Tahoma"/>
            <family val="2"/>
          </rPr>
          <t xml:space="preserve">
inserire il numero di docenti che partecipano al progetto</t>
        </r>
      </text>
    </comment>
    <comment ref="F55" authorId="0">
      <text>
        <r>
          <rPr>
            <b/>
            <sz val="9"/>
            <color indexed="81"/>
            <rFont val="Tahoma"/>
            <family val="2"/>
          </rPr>
          <t>Diego:</t>
        </r>
        <r>
          <rPr>
            <sz val="9"/>
            <color indexed="81"/>
            <rFont val="Tahoma"/>
            <family val="2"/>
          </rPr>
          <t xml:space="preserve">
inserire le ore ad personam</t>
        </r>
      </text>
    </comment>
    <comment ref="B57" authorId="0">
      <text>
        <r>
          <rPr>
            <b/>
            <sz val="9"/>
            <color indexed="81"/>
            <rFont val="Tahoma"/>
            <family val="2"/>
          </rPr>
          <t>Diego:</t>
        </r>
        <r>
          <rPr>
            <sz val="9"/>
            <color indexed="81"/>
            <rFont val="Tahoma"/>
            <family val="2"/>
          </rPr>
          <t xml:space="preserve">
inserire il dato riportato nella legenda</t>
        </r>
      </text>
    </comment>
    <comment ref="C57" authorId="0">
      <text>
        <r>
          <rPr>
            <b/>
            <sz val="9"/>
            <color indexed="81"/>
            <rFont val="Tahoma"/>
            <family val="2"/>
          </rPr>
          <t>Diego:</t>
        </r>
        <r>
          <rPr>
            <sz val="9"/>
            <color indexed="81"/>
            <rFont val="Tahoma"/>
            <family val="2"/>
          </rPr>
          <t xml:space="preserve">
inserire sottovoce</t>
        </r>
      </text>
    </comment>
    <comment ref="D57" authorId="0">
      <text>
        <r>
          <rPr>
            <b/>
            <sz val="9"/>
            <color indexed="81"/>
            <rFont val="Tahoma"/>
            <family val="2"/>
          </rPr>
          <t>Diego:</t>
        </r>
        <r>
          <rPr>
            <sz val="9"/>
            <color indexed="81"/>
            <rFont val="Tahoma"/>
            <family val="2"/>
          </rPr>
          <t xml:space="preserve">
inserire il numero di docenti che partecipano al progetto</t>
        </r>
      </text>
    </comment>
    <comment ref="F57" authorId="0">
      <text>
        <r>
          <rPr>
            <b/>
            <sz val="9"/>
            <color indexed="81"/>
            <rFont val="Tahoma"/>
            <family val="2"/>
          </rPr>
          <t>Diego:</t>
        </r>
        <r>
          <rPr>
            <sz val="9"/>
            <color indexed="81"/>
            <rFont val="Tahoma"/>
            <family val="2"/>
          </rPr>
          <t xml:space="preserve">
inserire le ore ad personam</t>
        </r>
      </text>
    </comment>
    <comment ref="B58" authorId="0">
      <text>
        <r>
          <rPr>
            <b/>
            <sz val="9"/>
            <color indexed="81"/>
            <rFont val="Tahoma"/>
            <family val="2"/>
          </rPr>
          <t>Diego:</t>
        </r>
        <r>
          <rPr>
            <sz val="9"/>
            <color indexed="81"/>
            <rFont val="Tahoma"/>
            <family val="2"/>
          </rPr>
          <t xml:space="preserve">
inserire il dato riportato nella legenda</t>
        </r>
      </text>
    </comment>
    <comment ref="C58" authorId="0">
      <text>
        <r>
          <rPr>
            <b/>
            <sz val="9"/>
            <color indexed="81"/>
            <rFont val="Tahoma"/>
            <family val="2"/>
          </rPr>
          <t>Diego:</t>
        </r>
        <r>
          <rPr>
            <sz val="9"/>
            <color indexed="81"/>
            <rFont val="Tahoma"/>
            <family val="2"/>
          </rPr>
          <t xml:space="preserve">
inserire sottovoce</t>
        </r>
      </text>
    </comment>
    <comment ref="D58" authorId="0">
      <text>
        <r>
          <rPr>
            <b/>
            <sz val="9"/>
            <color indexed="81"/>
            <rFont val="Tahoma"/>
            <family val="2"/>
          </rPr>
          <t>Diego:</t>
        </r>
        <r>
          <rPr>
            <sz val="9"/>
            <color indexed="81"/>
            <rFont val="Tahoma"/>
            <family val="2"/>
          </rPr>
          <t xml:space="preserve">
inserire il numero di docenti che partecipano al progetto</t>
        </r>
      </text>
    </comment>
    <comment ref="F58" authorId="0">
      <text>
        <r>
          <rPr>
            <b/>
            <sz val="9"/>
            <color indexed="81"/>
            <rFont val="Tahoma"/>
            <family val="2"/>
          </rPr>
          <t>Diego:</t>
        </r>
        <r>
          <rPr>
            <sz val="9"/>
            <color indexed="81"/>
            <rFont val="Tahoma"/>
            <family val="2"/>
          </rPr>
          <t xml:space="preserve">
inserire le ore ad personam</t>
        </r>
      </text>
    </comment>
    <comment ref="B59" authorId="0">
      <text>
        <r>
          <rPr>
            <b/>
            <sz val="9"/>
            <color indexed="81"/>
            <rFont val="Tahoma"/>
            <family val="2"/>
          </rPr>
          <t>Diego:</t>
        </r>
        <r>
          <rPr>
            <sz val="9"/>
            <color indexed="81"/>
            <rFont val="Tahoma"/>
            <family val="2"/>
          </rPr>
          <t xml:space="preserve">
inserire il dato riportato nella legenda</t>
        </r>
      </text>
    </comment>
    <comment ref="C59" authorId="0">
      <text>
        <r>
          <rPr>
            <b/>
            <sz val="9"/>
            <color indexed="81"/>
            <rFont val="Tahoma"/>
            <family val="2"/>
          </rPr>
          <t>Diego:</t>
        </r>
        <r>
          <rPr>
            <sz val="9"/>
            <color indexed="81"/>
            <rFont val="Tahoma"/>
            <family val="2"/>
          </rPr>
          <t xml:space="preserve">
inserire sottovoce</t>
        </r>
      </text>
    </comment>
    <comment ref="D59" authorId="0">
      <text>
        <r>
          <rPr>
            <b/>
            <sz val="9"/>
            <color indexed="81"/>
            <rFont val="Tahoma"/>
            <family val="2"/>
          </rPr>
          <t>Diego:</t>
        </r>
        <r>
          <rPr>
            <sz val="9"/>
            <color indexed="81"/>
            <rFont val="Tahoma"/>
            <family val="2"/>
          </rPr>
          <t xml:space="preserve">
inserire il numero di docenti che partecipano al progetto</t>
        </r>
      </text>
    </comment>
    <comment ref="F59" authorId="0">
      <text>
        <r>
          <rPr>
            <b/>
            <sz val="9"/>
            <color indexed="81"/>
            <rFont val="Tahoma"/>
            <family val="2"/>
          </rPr>
          <t>Diego:</t>
        </r>
        <r>
          <rPr>
            <sz val="9"/>
            <color indexed="81"/>
            <rFont val="Tahoma"/>
            <family val="2"/>
          </rPr>
          <t xml:space="preserve">
inserire le ore ad personam</t>
        </r>
      </text>
    </comment>
    <comment ref="B60" authorId="0">
      <text>
        <r>
          <rPr>
            <b/>
            <sz val="9"/>
            <color indexed="81"/>
            <rFont val="Tahoma"/>
            <family val="2"/>
          </rPr>
          <t>Diego:</t>
        </r>
        <r>
          <rPr>
            <sz val="9"/>
            <color indexed="81"/>
            <rFont val="Tahoma"/>
            <family val="2"/>
          </rPr>
          <t xml:space="preserve">
inserire il dato riportato nella legenda</t>
        </r>
      </text>
    </comment>
    <comment ref="C60" authorId="0">
      <text>
        <r>
          <rPr>
            <b/>
            <sz val="9"/>
            <color indexed="81"/>
            <rFont val="Tahoma"/>
            <family val="2"/>
          </rPr>
          <t>Diego:</t>
        </r>
        <r>
          <rPr>
            <sz val="9"/>
            <color indexed="81"/>
            <rFont val="Tahoma"/>
            <family val="2"/>
          </rPr>
          <t xml:space="preserve">
inserire sottovoce</t>
        </r>
      </text>
    </comment>
    <comment ref="D60" authorId="0">
      <text>
        <r>
          <rPr>
            <b/>
            <sz val="9"/>
            <color indexed="81"/>
            <rFont val="Tahoma"/>
            <family val="2"/>
          </rPr>
          <t>Diego:</t>
        </r>
        <r>
          <rPr>
            <sz val="9"/>
            <color indexed="81"/>
            <rFont val="Tahoma"/>
            <family val="2"/>
          </rPr>
          <t xml:space="preserve">
inserire il numero di docenti che partecipano al progetto</t>
        </r>
      </text>
    </comment>
    <comment ref="F60" authorId="0">
      <text>
        <r>
          <rPr>
            <b/>
            <sz val="9"/>
            <color indexed="81"/>
            <rFont val="Tahoma"/>
            <family val="2"/>
          </rPr>
          <t>Diego:</t>
        </r>
        <r>
          <rPr>
            <sz val="9"/>
            <color indexed="81"/>
            <rFont val="Tahoma"/>
            <family val="2"/>
          </rPr>
          <t xml:space="preserve">
inserire le ore ad personam</t>
        </r>
      </text>
    </comment>
    <comment ref="B61" authorId="0">
      <text>
        <r>
          <rPr>
            <b/>
            <sz val="9"/>
            <color indexed="81"/>
            <rFont val="Tahoma"/>
            <family val="2"/>
          </rPr>
          <t>Diego:</t>
        </r>
        <r>
          <rPr>
            <sz val="9"/>
            <color indexed="81"/>
            <rFont val="Tahoma"/>
            <family val="2"/>
          </rPr>
          <t xml:space="preserve">
inserire il dato riportato nella legenda</t>
        </r>
      </text>
    </comment>
    <comment ref="C61" authorId="0">
      <text>
        <r>
          <rPr>
            <b/>
            <sz val="9"/>
            <color indexed="81"/>
            <rFont val="Tahoma"/>
            <family val="2"/>
          </rPr>
          <t>Diego:</t>
        </r>
        <r>
          <rPr>
            <sz val="9"/>
            <color indexed="81"/>
            <rFont val="Tahoma"/>
            <family val="2"/>
          </rPr>
          <t xml:space="preserve">
inserire sottovoce</t>
        </r>
      </text>
    </comment>
    <comment ref="D61" authorId="0">
      <text>
        <r>
          <rPr>
            <b/>
            <sz val="9"/>
            <color indexed="81"/>
            <rFont val="Tahoma"/>
            <family val="2"/>
          </rPr>
          <t>Diego:</t>
        </r>
        <r>
          <rPr>
            <sz val="9"/>
            <color indexed="81"/>
            <rFont val="Tahoma"/>
            <family val="2"/>
          </rPr>
          <t xml:space="preserve">
inserire il numero di docenti che partecipano al progetto</t>
        </r>
      </text>
    </comment>
    <comment ref="F61" authorId="0">
      <text>
        <r>
          <rPr>
            <b/>
            <sz val="9"/>
            <color indexed="81"/>
            <rFont val="Tahoma"/>
            <family val="2"/>
          </rPr>
          <t>Diego:</t>
        </r>
        <r>
          <rPr>
            <sz val="9"/>
            <color indexed="81"/>
            <rFont val="Tahoma"/>
            <family val="2"/>
          </rPr>
          <t xml:space="preserve">
inserire le ore ad personam</t>
        </r>
      </text>
    </comment>
    <comment ref="B62" authorId="0">
      <text>
        <r>
          <rPr>
            <b/>
            <sz val="9"/>
            <color indexed="81"/>
            <rFont val="Tahoma"/>
            <family val="2"/>
          </rPr>
          <t>Diego:</t>
        </r>
        <r>
          <rPr>
            <sz val="9"/>
            <color indexed="81"/>
            <rFont val="Tahoma"/>
            <family val="2"/>
          </rPr>
          <t xml:space="preserve">
inserire il dato riportato nella legenda</t>
        </r>
      </text>
    </comment>
    <comment ref="C62" authorId="0">
      <text>
        <r>
          <rPr>
            <b/>
            <sz val="9"/>
            <color indexed="81"/>
            <rFont val="Tahoma"/>
            <family val="2"/>
          </rPr>
          <t>Diego:</t>
        </r>
        <r>
          <rPr>
            <sz val="9"/>
            <color indexed="81"/>
            <rFont val="Tahoma"/>
            <family val="2"/>
          </rPr>
          <t xml:space="preserve">
inserire sottovoce</t>
        </r>
      </text>
    </comment>
    <comment ref="D62" authorId="0">
      <text>
        <r>
          <rPr>
            <b/>
            <sz val="9"/>
            <color indexed="81"/>
            <rFont val="Tahoma"/>
            <family val="2"/>
          </rPr>
          <t>Diego:</t>
        </r>
        <r>
          <rPr>
            <sz val="9"/>
            <color indexed="81"/>
            <rFont val="Tahoma"/>
            <family val="2"/>
          </rPr>
          <t xml:space="preserve">
inserire il numero di docenti che partecipano al progetto</t>
        </r>
      </text>
    </comment>
    <comment ref="F62" authorId="0">
      <text>
        <r>
          <rPr>
            <b/>
            <sz val="9"/>
            <color indexed="81"/>
            <rFont val="Tahoma"/>
            <family val="2"/>
          </rPr>
          <t>Diego:</t>
        </r>
        <r>
          <rPr>
            <sz val="9"/>
            <color indexed="81"/>
            <rFont val="Tahoma"/>
            <family val="2"/>
          </rPr>
          <t xml:space="preserve">
inserire le ore ad personam</t>
        </r>
      </text>
    </comment>
    <comment ref="B63" authorId="0">
      <text>
        <r>
          <rPr>
            <b/>
            <sz val="9"/>
            <color indexed="81"/>
            <rFont val="Tahoma"/>
            <family val="2"/>
          </rPr>
          <t>Diego:</t>
        </r>
        <r>
          <rPr>
            <sz val="9"/>
            <color indexed="81"/>
            <rFont val="Tahoma"/>
            <family val="2"/>
          </rPr>
          <t xml:space="preserve">
inserire il dato riportato nella legenda</t>
        </r>
      </text>
    </comment>
    <comment ref="C63" authorId="0">
      <text>
        <r>
          <rPr>
            <b/>
            <sz val="9"/>
            <color indexed="81"/>
            <rFont val="Tahoma"/>
            <family val="2"/>
          </rPr>
          <t>Diego:</t>
        </r>
        <r>
          <rPr>
            <sz val="9"/>
            <color indexed="81"/>
            <rFont val="Tahoma"/>
            <family val="2"/>
          </rPr>
          <t xml:space="preserve">
inserire sottovoce</t>
        </r>
      </text>
    </comment>
    <comment ref="D63" authorId="0">
      <text>
        <r>
          <rPr>
            <b/>
            <sz val="9"/>
            <color indexed="81"/>
            <rFont val="Tahoma"/>
            <family val="2"/>
          </rPr>
          <t>Diego:</t>
        </r>
        <r>
          <rPr>
            <sz val="9"/>
            <color indexed="81"/>
            <rFont val="Tahoma"/>
            <family val="2"/>
          </rPr>
          <t xml:space="preserve">
inserire il numero di docenti che partecipano al progetto</t>
        </r>
      </text>
    </comment>
    <comment ref="F63" authorId="0">
      <text>
        <r>
          <rPr>
            <b/>
            <sz val="9"/>
            <color indexed="81"/>
            <rFont val="Tahoma"/>
            <family val="2"/>
          </rPr>
          <t>Diego:</t>
        </r>
        <r>
          <rPr>
            <sz val="9"/>
            <color indexed="81"/>
            <rFont val="Tahoma"/>
            <family val="2"/>
          </rPr>
          <t xml:space="preserve">
inserire le ore ad personam</t>
        </r>
      </text>
    </comment>
    <comment ref="B64" authorId="0">
      <text>
        <r>
          <rPr>
            <b/>
            <sz val="9"/>
            <color indexed="81"/>
            <rFont val="Tahoma"/>
            <family val="2"/>
          </rPr>
          <t>Diego:</t>
        </r>
        <r>
          <rPr>
            <sz val="9"/>
            <color indexed="81"/>
            <rFont val="Tahoma"/>
            <family val="2"/>
          </rPr>
          <t xml:space="preserve">
inserire il dato riportato nella legenda</t>
        </r>
      </text>
    </comment>
    <comment ref="C64" authorId="0">
      <text>
        <r>
          <rPr>
            <b/>
            <sz val="9"/>
            <color indexed="81"/>
            <rFont val="Tahoma"/>
            <family val="2"/>
          </rPr>
          <t>Diego:</t>
        </r>
        <r>
          <rPr>
            <sz val="9"/>
            <color indexed="81"/>
            <rFont val="Tahoma"/>
            <family val="2"/>
          </rPr>
          <t xml:space="preserve">
inserire sottovoce
</t>
        </r>
      </text>
    </comment>
    <comment ref="D64" authorId="0">
      <text>
        <r>
          <rPr>
            <b/>
            <sz val="9"/>
            <color indexed="81"/>
            <rFont val="Tahoma"/>
            <family val="2"/>
          </rPr>
          <t>Diego:</t>
        </r>
        <r>
          <rPr>
            <sz val="9"/>
            <color indexed="81"/>
            <rFont val="Tahoma"/>
            <family val="2"/>
          </rPr>
          <t xml:space="preserve">
inserire il numero di docenti che partecipano al progetto</t>
        </r>
      </text>
    </comment>
    <comment ref="F64" authorId="0">
      <text>
        <r>
          <rPr>
            <b/>
            <sz val="9"/>
            <color indexed="81"/>
            <rFont val="Tahoma"/>
            <family val="2"/>
          </rPr>
          <t>Diego:</t>
        </r>
        <r>
          <rPr>
            <sz val="9"/>
            <color indexed="81"/>
            <rFont val="Tahoma"/>
            <family val="2"/>
          </rPr>
          <t xml:space="preserve">
inserire le ore ad personam</t>
        </r>
      </text>
    </comment>
    <comment ref="B66" authorId="0">
      <text>
        <r>
          <rPr>
            <b/>
            <sz val="9"/>
            <color indexed="81"/>
            <rFont val="Tahoma"/>
            <family val="2"/>
          </rPr>
          <t>Diego:</t>
        </r>
        <r>
          <rPr>
            <sz val="9"/>
            <color indexed="81"/>
            <rFont val="Tahoma"/>
            <family val="2"/>
          </rPr>
          <t xml:space="preserve">
inserire il dato riportato nella legenda</t>
        </r>
      </text>
    </comment>
    <comment ref="C66" authorId="0">
      <text>
        <r>
          <rPr>
            <b/>
            <sz val="9"/>
            <color indexed="81"/>
            <rFont val="Tahoma"/>
            <family val="2"/>
          </rPr>
          <t>Diego:</t>
        </r>
        <r>
          <rPr>
            <sz val="9"/>
            <color indexed="81"/>
            <rFont val="Tahoma"/>
            <family val="2"/>
          </rPr>
          <t xml:space="preserve">
inserire sottovoce</t>
        </r>
      </text>
    </comment>
    <comment ref="D66" authorId="0">
      <text>
        <r>
          <rPr>
            <b/>
            <sz val="9"/>
            <color indexed="81"/>
            <rFont val="Tahoma"/>
            <family val="2"/>
          </rPr>
          <t>Diego:</t>
        </r>
        <r>
          <rPr>
            <sz val="9"/>
            <color indexed="81"/>
            <rFont val="Tahoma"/>
            <family val="2"/>
          </rPr>
          <t xml:space="preserve">
inserire il numero di docenti che partecipano al progetto</t>
        </r>
      </text>
    </comment>
    <comment ref="E66" authorId="0">
      <text>
        <r>
          <rPr>
            <b/>
            <sz val="9"/>
            <color indexed="81"/>
            <rFont val="Tahoma"/>
            <family val="2"/>
          </rPr>
          <t>Diego:</t>
        </r>
        <r>
          <rPr>
            <sz val="9"/>
            <color indexed="81"/>
            <rFont val="Tahoma"/>
            <family val="2"/>
          </rPr>
          <t xml:space="preserve">
inserire il dato</t>
        </r>
      </text>
    </comment>
    <comment ref="I66" authorId="1">
      <text>
        <r>
          <rPr>
            <b/>
            <sz val="9"/>
            <color indexed="81"/>
            <rFont val="Tahoma"/>
            <family val="2"/>
          </rPr>
          <t>user08:</t>
        </r>
        <r>
          <rPr>
            <sz val="9"/>
            <color indexed="81"/>
            <rFont val="Tahoma"/>
            <family val="2"/>
          </rPr>
          <t xml:space="preserve">
inserire il dato</t>
        </r>
      </text>
    </comment>
    <comment ref="B67" authorId="0">
      <text>
        <r>
          <rPr>
            <b/>
            <sz val="9"/>
            <color indexed="81"/>
            <rFont val="Tahoma"/>
            <family val="2"/>
          </rPr>
          <t>Diego:</t>
        </r>
        <r>
          <rPr>
            <sz val="9"/>
            <color indexed="81"/>
            <rFont val="Tahoma"/>
            <family val="2"/>
          </rPr>
          <t xml:space="preserve">
inserire il dato riportato nella legenda</t>
        </r>
      </text>
    </comment>
    <comment ref="C67" authorId="0">
      <text>
        <r>
          <rPr>
            <b/>
            <sz val="9"/>
            <color indexed="81"/>
            <rFont val="Tahoma"/>
            <family val="2"/>
          </rPr>
          <t>Diego:</t>
        </r>
        <r>
          <rPr>
            <sz val="9"/>
            <color indexed="81"/>
            <rFont val="Tahoma"/>
            <family val="2"/>
          </rPr>
          <t xml:space="preserve">
inserire sottovoce</t>
        </r>
      </text>
    </comment>
    <comment ref="D67" authorId="0">
      <text>
        <r>
          <rPr>
            <b/>
            <sz val="9"/>
            <color indexed="81"/>
            <rFont val="Tahoma"/>
            <family val="2"/>
          </rPr>
          <t>Diego:</t>
        </r>
        <r>
          <rPr>
            <sz val="9"/>
            <color indexed="81"/>
            <rFont val="Tahoma"/>
            <family val="2"/>
          </rPr>
          <t xml:space="preserve">
inserire il numero di docenti che partecipano al progetto</t>
        </r>
      </text>
    </comment>
    <comment ref="E67" authorId="0">
      <text>
        <r>
          <rPr>
            <b/>
            <sz val="9"/>
            <color indexed="81"/>
            <rFont val="Tahoma"/>
            <family val="2"/>
          </rPr>
          <t>Diego:</t>
        </r>
        <r>
          <rPr>
            <sz val="9"/>
            <color indexed="81"/>
            <rFont val="Tahoma"/>
            <family val="2"/>
          </rPr>
          <t xml:space="preserve">
inserire il dato</t>
        </r>
      </text>
    </comment>
    <comment ref="I67" authorId="1">
      <text>
        <r>
          <rPr>
            <b/>
            <sz val="9"/>
            <color indexed="81"/>
            <rFont val="Tahoma"/>
            <family val="2"/>
          </rPr>
          <t>user08:</t>
        </r>
        <r>
          <rPr>
            <sz val="9"/>
            <color indexed="81"/>
            <rFont val="Tahoma"/>
            <family val="2"/>
          </rPr>
          <t xml:space="preserve">
inserire il dato</t>
        </r>
      </text>
    </comment>
    <comment ref="B68" authorId="0">
      <text>
        <r>
          <rPr>
            <b/>
            <sz val="9"/>
            <color indexed="81"/>
            <rFont val="Tahoma"/>
            <family val="2"/>
          </rPr>
          <t>Diego:</t>
        </r>
        <r>
          <rPr>
            <sz val="9"/>
            <color indexed="81"/>
            <rFont val="Tahoma"/>
            <family val="2"/>
          </rPr>
          <t xml:space="preserve">
inserire il dato riportato nella legenda</t>
        </r>
      </text>
    </comment>
    <comment ref="C68" authorId="0">
      <text>
        <r>
          <rPr>
            <b/>
            <sz val="9"/>
            <color indexed="81"/>
            <rFont val="Tahoma"/>
            <family val="2"/>
          </rPr>
          <t>Diego:</t>
        </r>
        <r>
          <rPr>
            <sz val="9"/>
            <color indexed="81"/>
            <rFont val="Tahoma"/>
            <family val="2"/>
          </rPr>
          <t xml:space="preserve">
inserire sottovoce
</t>
        </r>
      </text>
    </comment>
    <comment ref="D68" authorId="0">
      <text>
        <r>
          <rPr>
            <b/>
            <sz val="9"/>
            <color indexed="81"/>
            <rFont val="Tahoma"/>
            <family val="2"/>
          </rPr>
          <t>Diego:</t>
        </r>
        <r>
          <rPr>
            <sz val="9"/>
            <color indexed="81"/>
            <rFont val="Tahoma"/>
            <family val="2"/>
          </rPr>
          <t xml:space="preserve">
inserire il numero di docenti che partecipano al progetto</t>
        </r>
      </text>
    </comment>
    <comment ref="E68" authorId="0">
      <text>
        <r>
          <rPr>
            <b/>
            <sz val="9"/>
            <color indexed="81"/>
            <rFont val="Tahoma"/>
            <family val="2"/>
          </rPr>
          <t>Diego:</t>
        </r>
        <r>
          <rPr>
            <sz val="9"/>
            <color indexed="81"/>
            <rFont val="Tahoma"/>
            <family val="2"/>
          </rPr>
          <t xml:space="preserve">
inserire il dato</t>
        </r>
      </text>
    </comment>
    <comment ref="I68" authorId="1">
      <text>
        <r>
          <rPr>
            <b/>
            <sz val="9"/>
            <color indexed="81"/>
            <rFont val="Tahoma"/>
            <family val="2"/>
          </rPr>
          <t>user08:</t>
        </r>
        <r>
          <rPr>
            <sz val="9"/>
            <color indexed="81"/>
            <rFont val="Tahoma"/>
            <family val="2"/>
          </rPr>
          <t xml:space="preserve">
inserire il dato</t>
        </r>
      </text>
    </comment>
    <comment ref="B69" authorId="0">
      <text>
        <r>
          <rPr>
            <b/>
            <sz val="9"/>
            <color indexed="81"/>
            <rFont val="Tahoma"/>
            <family val="2"/>
          </rPr>
          <t>Diego:</t>
        </r>
        <r>
          <rPr>
            <sz val="9"/>
            <color indexed="81"/>
            <rFont val="Tahoma"/>
            <family val="2"/>
          </rPr>
          <t xml:space="preserve">
inserire il dato riportato nella legenda</t>
        </r>
      </text>
    </comment>
    <comment ref="C69" authorId="0">
      <text>
        <r>
          <rPr>
            <b/>
            <sz val="9"/>
            <color indexed="81"/>
            <rFont val="Tahoma"/>
            <family val="2"/>
          </rPr>
          <t>Diego:</t>
        </r>
        <r>
          <rPr>
            <sz val="9"/>
            <color indexed="81"/>
            <rFont val="Tahoma"/>
            <family val="2"/>
          </rPr>
          <t xml:space="preserve">
inserire sottovoce</t>
        </r>
      </text>
    </comment>
    <comment ref="D69" authorId="0">
      <text>
        <r>
          <rPr>
            <b/>
            <sz val="9"/>
            <color indexed="81"/>
            <rFont val="Tahoma"/>
            <family val="2"/>
          </rPr>
          <t>Diego:</t>
        </r>
        <r>
          <rPr>
            <sz val="9"/>
            <color indexed="81"/>
            <rFont val="Tahoma"/>
            <family val="2"/>
          </rPr>
          <t xml:space="preserve">
inserire il numero di docenti che partecipano al progetto</t>
        </r>
      </text>
    </comment>
    <comment ref="E69" authorId="0">
      <text>
        <r>
          <rPr>
            <b/>
            <sz val="9"/>
            <color indexed="81"/>
            <rFont val="Tahoma"/>
            <family val="2"/>
          </rPr>
          <t>Diego:</t>
        </r>
        <r>
          <rPr>
            <sz val="9"/>
            <color indexed="81"/>
            <rFont val="Tahoma"/>
            <family val="2"/>
          </rPr>
          <t xml:space="preserve">
inserire il dato</t>
        </r>
      </text>
    </comment>
    <comment ref="I69" authorId="1">
      <text>
        <r>
          <rPr>
            <b/>
            <sz val="9"/>
            <color indexed="81"/>
            <rFont val="Tahoma"/>
            <family val="2"/>
          </rPr>
          <t>user08:</t>
        </r>
        <r>
          <rPr>
            <sz val="9"/>
            <color indexed="81"/>
            <rFont val="Tahoma"/>
            <family val="2"/>
          </rPr>
          <t xml:space="preserve">
inserire il dato</t>
        </r>
      </text>
    </comment>
    <comment ref="B70" authorId="0">
      <text>
        <r>
          <rPr>
            <b/>
            <sz val="9"/>
            <color indexed="81"/>
            <rFont val="Tahoma"/>
            <family val="2"/>
          </rPr>
          <t>Diego:</t>
        </r>
        <r>
          <rPr>
            <sz val="9"/>
            <color indexed="81"/>
            <rFont val="Tahoma"/>
            <family val="2"/>
          </rPr>
          <t xml:space="preserve">
inserire il dato riportato nella legenda</t>
        </r>
      </text>
    </comment>
    <comment ref="C70" authorId="0">
      <text>
        <r>
          <rPr>
            <b/>
            <sz val="9"/>
            <color indexed="81"/>
            <rFont val="Tahoma"/>
            <family val="2"/>
          </rPr>
          <t>Diego:</t>
        </r>
        <r>
          <rPr>
            <sz val="9"/>
            <color indexed="81"/>
            <rFont val="Tahoma"/>
            <family val="2"/>
          </rPr>
          <t xml:space="preserve">
inserire sottovoce
</t>
        </r>
      </text>
    </comment>
    <comment ref="D70" authorId="0">
      <text>
        <r>
          <rPr>
            <b/>
            <sz val="9"/>
            <color indexed="81"/>
            <rFont val="Tahoma"/>
            <family val="2"/>
          </rPr>
          <t>Diego:</t>
        </r>
        <r>
          <rPr>
            <sz val="9"/>
            <color indexed="81"/>
            <rFont val="Tahoma"/>
            <family val="2"/>
          </rPr>
          <t xml:space="preserve">
inserire il numero di docenti che partecipano al progetto</t>
        </r>
      </text>
    </comment>
    <comment ref="E70" authorId="0">
      <text>
        <r>
          <rPr>
            <b/>
            <sz val="9"/>
            <color indexed="81"/>
            <rFont val="Tahoma"/>
            <family val="2"/>
          </rPr>
          <t>Diego:</t>
        </r>
        <r>
          <rPr>
            <sz val="9"/>
            <color indexed="81"/>
            <rFont val="Tahoma"/>
            <family val="2"/>
          </rPr>
          <t xml:space="preserve">
inserire il dato</t>
        </r>
      </text>
    </comment>
    <comment ref="I70" authorId="1">
      <text>
        <r>
          <rPr>
            <b/>
            <sz val="9"/>
            <color indexed="81"/>
            <rFont val="Tahoma"/>
            <family val="2"/>
          </rPr>
          <t>user08:</t>
        </r>
        <r>
          <rPr>
            <sz val="9"/>
            <color indexed="81"/>
            <rFont val="Tahoma"/>
            <family val="2"/>
          </rPr>
          <t xml:space="preserve">
inserire il dato</t>
        </r>
      </text>
    </comment>
    <comment ref="B72" authorId="0">
      <text>
        <r>
          <rPr>
            <b/>
            <sz val="9"/>
            <color indexed="81"/>
            <rFont val="Tahoma"/>
            <family val="2"/>
          </rPr>
          <t>Diego:</t>
        </r>
        <r>
          <rPr>
            <sz val="9"/>
            <color indexed="81"/>
            <rFont val="Tahoma"/>
            <family val="2"/>
          </rPr>
          <t xml:space="preserve">
inserire il dato riportato nella legenda</t>
        </r>
      </text>
    </comment>
    <comment ref="C72" authorId="0">
      <text>
        <r>
          <rPr>
            <b/>
            <sz val="9"/>
            <color indexed="81"/>
            <rFont val="Tahoma"/>
            <family val="2"/>
          </rPr>
          <t>Diego:</t>
        </r>
        <r>
          <rPr>
            <sz val="9"/>
            <color indexed="81"/>
            <rFont val="Tahoma"/>
            <family val="2"/>
          </rPr>
          <t xml:space="preserve">
inserire sottovoce</t>
        </r>
      </text>
    </comment>
    <comment ref="D72" authorId="0">
      <text>
        <r>
          <rPr>
            <b/>
            <sz val="9"/>
            <color indexed="81"/>
            <rFont val="Tahoma"/>
            <family val="2"/>
          </rPr>
          <t>Diego:</t>
        </r>
        <r>
          <rPr>
            <sz val="9"/>
            <color indexed="81"/>
            <rFont val="Tahoma"/>
            <family val="2"/>
          </rPr>
          <t xml:space="preserve">
inserire il numero di docenti che partecipano al progetto</t>
        </r>
      </text>
    </comment>
    <comment ref="F72" authorId="0">
      <text>
        <r>
          <rPr>
            <b/>
            <sz val="9"/>
            <color indexed="81"/>
            <rFont val="Tahoma"/>
            <family val="2"/>
          </rPr>
          <t>Diego:</t>
        </r>
        <r>
          <rPr>
            <sz val="9"/>
            <color indexed="81"/>
            <rFont val="Tahoma"/>
            <family val="2"/>
          </rPr>
          <t xml:space="preserve">
inserire le ore ad personam</t>
        </r>
      </text>
    </comment>
    <comment ref="B73" authorId="0">
      <text>
        <r>
          <rPr>
            <b/>
            <sz val="9"/>
            <color indexed="81"/>
            <rFont val="Tahoma"/>
            <family val="2"/>
          </rPr>
          <t>Diego:</t>
        </r>
        <r>
          <rPr>
            <sz val="9"/>
            <color indexed="81"/>
            <rFont val="Tahoma"/>
            <family val="2"/>
          </rPr>
          <t xml:space="preserve">
inserire il dato riportato nella legenda</t>
        </r>
      </text>
    </comment>
    <comment ref="C73" authorId="0">
      <text>
        <r>
          <rPr>
            <b/>
            <sz val="9"/>
            <color indexed="81"/>
            <rFont val="Tahoma"/>
            <family val="2"/>
          </rPr>
          <t>Diego:</t>
        </r>
        <r>
          <rPr>
            <sz val="9"/>
            <color indexed="81"/>
            <rFont val="Tahoma"/>
            <family val="2"/>
          </rPr>
          <t xml:space="preserve">
inserire sottovoce</t>
        </r>
      </text>
    </comment>
    <comment ref="D73" authorId="0">
      <text>
        <r>
          <rPr>
            <b/>
            <sz val="9"/>
            <color indexed="81"/>
            <rFont val="Tahoma"/>
            <family val="2"/>
          </rPr>
          <t>Diego:</t>
        </r>
        <r>
          <rPr>
            <sz val="9"/>
            <color indexed="81"/>
            <rFont val="Tahoma"/>
            <family val="2"/>
          </rPr>
          <t xml:space="preserve">
inserire il numero di docenti che partecipano al progetto</t>
        </r>
      </text>
    </comment>
    <comment ref="F73" authorId="0">
      <text>
        <r>
          <rPr>
            <b/>
            <sz val="9"/>
            <color indexed="81"/>
            <rFont val="Tahoma"/>
            <family val="2"/>
          </rPr>
          <t>Diego:</t>
        </r>
        <r>
          <rPr>
            <sz val="9"/>
            <color indexed="81"/>
            <rFont val="Tahoma"/>
            <family val="2"/>
          </rPr>
          <t xml:space="preserve">
inserire le ore ad personam</t>
        </r>
      </text>
    </comment>
    <comment ref="B74" authorId="0">
      <text>
        <r>
          <rPr>
            <b/>
            <sz val="9"/>
            <color indexed="81"/>
            <rFont val="Tahoma"/>
            <family val="2"/>
          </rPr>
          <t>Diego:</t>
        </r>
        <r>
          <rPr>
            <sz val="9"/>
            <color indexed="81"/>
            <rFont val="Tahoma"/>
            <family val="2"/>
          </rPr>
          <t xml:space="preserve">
inserire il dato riportato nella legenda</t>
        </r>
      </text>
    </comment>
    <comment ref="C74" authorId="0">
      <text>
        <r>
          <rPr>
            <b/>
            <sz val="9"/>
            <color indexed="81"/>
            <rFont val="Tahoma"/>
            <family val="2"/>
          </rPr>
          <t>Diego:</t>
        </r>
        <r>
          <rPr>
            <sz val="9"/>
            <color indexed="81"/>
            <rFont val="Tahoma"/>
            <family val="2"/>
          </rPr>
          <t xml:space="preserve">
inserire sottovoce
</t>
        </r>
      </text>
    </comment>
    <comment ref="D74" authorId="0">
      <text>
        <r>
          <rPr>
            <b/>
            <sz val="9"/>
            <color indexed="81"/>
            <rFont val="Tahoma"/>
            <family val="2"/>
          </rPr>
          <t>Diego:</t>
        </r>
        <r>
          <rPr>
            <sz val="9"/>
            <color indexed="81"/>
            <rFont val="Tahoma"/>
            <family val="2"/>
          </rPr>
          <t xml:space="preserve">
inserire il numero di docenti che partecipano al progetto</t>
        </r>
      </text>
    </comment>
    <comment ref="F74" authorId="0">
      <text>
        <r>
          <rPr>
            <b/>
            <sz val="9"/>
            <color indexed="81"/>
            <rFont val="Tahoma"/>
            <family val="2"/>
          </rPr>
          <t>Diego:</t>
        </r>
        <r>
          <rPr>
            <sz val="9"/>
            <color indexed="81"/>
            <rFont val="Tahoma"/>
            <family val="2"/>
          </rPr>
          <t xml:space="preserve">
inserire le ore ad personam</t>
        </r>
      </text>
    </comment>
    <comment ref="B75" authorId="0">
      <text>
        <r>
          <rPr>
            <b/>
            <sz val="9"/>
            <color indexed="81"/>
            <rFont val="Tahoma"/>
            <family val="2"/>
          </rPr>
          <t>Diego:</t>
        </r>
        <r>
          <rPr>
            <sz val="9"/>
            <color indexed="81"/>
            <rFont val="Tahoma"/>
            <family val="2"/>
          </rPr>
          <t xml:space="preserve">
inserire il dato riportato nella legenda</t>
        </r>
      </text>
    </comment>
    <comment ref="C75" authorId="0">
      <text>
        <r>
          <rPr>
            <b/>
            <sz val="9"/>
            <color indexed="81"/>
            <rFont val="Tahoma"/>
            <family val="2"/>
          </rPr>
          <t>Diego:</t>
        </r>
        <r>
          <rPr>
            <sz val="9"/>
            <color indexed="81"/>
            <rFont val="Tahoma"/>
            <family val="2"/>
          </rPr>
          <t xml:space="preserve">
inserire sottovoce</t>
        </r>
      </text>
    </comment>
    <comment ref="D75" authorId="0">
      <text>
        <r>
          <rPr>
            <b/>
            <sz val="9"/>
            <color indexed="81"/>
            <rFont val="Tahoma"/>
            <family val="2"/>
          </rPr>
          <t>Diego:</t>
        </r>
        <r>
          <rPr>
            <sz val="9"/>
            <color indexed="81"/>
            <rFont val="Tahoma"/>
            <family val="2"/>
          </rPr>
          <t xml:space="preserve">
inserire il numero di docenti che partecipano al progetto</t>
        </r>
      </text>
    </comment>
    <comment ref="F75" authorId="0">
      <text>
        <r>
          <rPr>
            <b/>
            <sz val="9"/>
            <color indexed="81"/>
            <rFont val="Tahoma"/>
            <family val="2"/>
          </rPr>
          <t>Diego:</t>
        </r>
        <r>
          <rPr>
            <sz val="9"/>
            <color indexed="81"/>
            <rFont val="Tahoma"/>
            <family val="2"/>
          </rPr>
          <t xml:space="preserve">
inserire le ore ad personam</t>
        </r>
      </text>
    </comment>
    <comment ref="B76" authorId="0">
      <text>
        <r>
          <rPr>
            <b/>
            <sz val="9"/>
            <color indexed="81"/>
            <rFont val="Tahoma"/>
            <family val="2"/>
          </rPr>
          <t>Diego:</t>
        </r>
        <r>
          <rPr>
            <sz val="9"/>
            <color indexed="81"/>
            <rFont val="Tahoma"/>
            <family val="2"/>
          </rPr>
          <t xml:space="preserve">
inserire il dato riportato nella legenda</t>
        </r>
      </text>
    </comment>
    <comment ref="C76" authorId="0">
      <text>
        <r>
          <rPr>
            <b/>
            <sz val="9"/>
            <color indexed="81"/>
            <rFont val="Tahoma"/>
            <family val="2"/>
          </rPr>
          <t>Diego:</t>
        </r>
        <r>
          <rPr>
            <sz val="9"/>
            <color indexed="81"/>
            <rFont val="Tahoma"/>
            <family val="2"/>
          </rPr>
          <t xml:space="preserve">
inserire sottovoce
</t>
        </r>
      </text>
    </comment>
    <comment ref="D76" authorId="0">
      <text>
        <r>
          <rPr>
            <b/>
            <sz val="9"/>
            <color indexed="81"/>
            <rFont val="Tahoma"/>
            <family val="2"/>
          </rPr>
          <t>Diego:</t>
        </r>
        <r>
          <rPr>
            <sz val="9"/>
            <color indexed="81"/>
            <rFont val="Tahoma"/>
            <family val="2"/>
          </rPr>
          <t xml:space="preserve">
inserire il numero di docenti che partecipano al progetto</t>
        </r>
      </text>
    </comment>
    <comment ref="F76" authorId="0">
      <text>
        <r>
          <rPr>
            <b/>
            <sz val="9"/>
            <color indexed="81"/>
            <rFont val="Tahoma"/>
            <family val="2"/>
          </rPr>
          <t>Diego:</t>
        </r>
        <r>
          <rPr>
            <sz val="9"/>
            <color indexed="81"/>
            <rFont val="Tahoma"/>
            <family val="2"/>
          </rPr>
          <t xml:space="preserve">
inserire le ore ad personam</t>
        </r>
      </text>
    </comment>
    <comment ref="B83" authorId="0">
      <text>
        <r>
          <rPr>
            <b/>
            <sz val="9"/>
            <color indexed="81"/>
            <rFont val="Tahoma"/>
            <family val="2"/>
          </rPr>
          <t>Diego:</t>
        </r>
        <r>
          <rPr>
            <sz val="9"/>
            <color indexed="81"/>
            <rFont val="Tahoma"/>
            <family val="2"/>
          </rPr>
          <t xml:space="preserve">
inserire il dato riportato nella legenda</t>
        </r>
      </text>
    </comment>
    <comment ref="C83" authorId="0">
      <text>
        <r>
          <rPr>
            <b/>
            <sz val="9"/>
            <color indexed="81"/>
            <rFont val="Tahoma"/>
            <family val="2"/>
          </rPr>
          <t>Diego:</t>
        </r>
        <r>
          <rPr>
            <sz val="9"/>
            <color indexed="81"/>
            <rFont val="Tahoma"/>
            <family val="2"/>
          </rPr>
          <t xml:space="preserve">
inserire sottovoce</t>
        </r>
      </text>
    </comment>
    <comment ref="D83" authorId="0">
      <text>
        <r>
          <rPr>
            <b/>
            <sz val="9"/>
            <color indexed="81"/>
            <rFont val="Tahoma"/>
            <family val="2"/>
          </rPr>
          <t>Diego:</t>
        </r>
        <r>
          <rPr>
            <sz val="9"/>
            <color indexed="81"/>
            <rFont val="Tahoma"/>
            <family val="2"/>
          </rPr>
          <t xml:space="preserve">
inserire il numero di docenti che partecipano al progetto</t>
        </r>
      </text>
    </comment>
    <comment ref="B84" authorId="0">
      <text>
        <r>
          <rPr>
            <b/>
            <sz val="9"/>
            <color indexed="81"/>
            <rFont val="Tahoma"/>
            <family val="2"/>
          </rPr>
          <t>Diego:</t>
        </r>
        <r>
          <rPr>
            <sz val="9"/>
            <color indexed="81"/>
            <rFont val="Tahoma"/>
            <family val="2"/>
          </rPr>
          <t xml:space="preserve">
inserire il dato riportato nella legenda</t>
        </r>
      </text>
    </comment>
    <comment ref="C84" authorId="0">
      <text>
        <r>
          <rPr>
            <b/>
            <sz val="9"/>
            <color indexed="81"/>
            <rFont val="Tahoma"/>
            <family val="2"/>
          </rPr>
          <t>Diego:</t>
        </r>
        <r>
          <rPr>
            <sz val="9"/>
            <color indexed="81"/>
            <rFont val="Tahoma"/>
            <family val="2"/>
          </rPr>
          <t xml:space="preserve">
inserire sottovoce</t>
        </r>
      </text>
    </comment>
    <comment ref="D84" authorId="0">
      <text>
        <r>
          <rPr>
            <b/>
            <sz val="9"/>
            <color indexed="81"/>
            <rFont val="Tahoma"/>
            <family val="2"/>
          </rPr>
          <t>Diego:</t>
        </r>
        <r>
          <rPr>
            <sz val="9"/>
            <color indexed="81"/>
            <rFont val="Tahoma"/>
            <family val="2"/>
          </rPr>
          <t xml:space="preserve">
inserire il numero di docenti che partecipano al progetto</t>
        </r>
      </text>
    </comment>
    <comment ref="B85" authorId="0">
      <text>
        <r>
          <rPr>
            <b/>
            <sz val="9"/>
            <color indexed="81"/>
            <rFont val="Tahoma"/>
            <family val="2"/>
          </rPr>
          <t>Diego:</t>
        </r>
        <r>
          <rPr>
            <sz val="9"/>
            <color indexed="81"/>
            <rFont val="Tahoma"/>
            <family val="2"/>
          </rPr>
          <t xml:space="preserve">
inserire il dato riportato nella legenda</t>
        </r>
      </text>
    </comment>
    <comment ref="C85" authorId="0">
      <text>
        <r>
          <rPr>
            <b/>
            <sz val="9"/>
            <color indexed="81"/>
            <rFont val="Tahoma"/>
            <family val="2"/>
          </rPr>
          <t>Diego:</t>
        </r>
        <r>
          <rPr>
            <sz val="9"/>
            <color indexed="81"/>
            <rFont val="Tahoma"/>
            <family val="2"/>
          </rPr>
          <t xml:space="preserve">
inserire sottovoce</t>
        </r>
      </text>
    </comment>
    <comment ref="D85" authorId="0">
      <text>
        <r>
          <rPr>
            <b/>
            <sz val="9"/>
            <color indexed="81"/>
            <rFont val="Tahoma"/>
            <family val="2"/>
          </rPr>
          <t>Diego:</t>
        </r>
        <r>
          <rPr>
            <sz val="9"/>
            <color indexed="81"/>
            <rFont val="Tahoma"/>
            <family val="2"/>
          </rPr>
          <t xml:space="preserve">
inserire il numero di docenti che partecipano al progetto</t>
        </r>
      </text>
    </comment>
    <comment ref="B86" authorId="0">
      <text>
        <r>
          <rPr>
            <b/>
            <sz val="9"/>
            <color indexed="81"/>
            <rFont val="Tahoma"/>
            <family val="2"/>
          </rPr>
          <t>Diego:</t>
        </r>
        <r>
          <rPr>
            <sz val="9"/>
            <color indexed="81"/>
            <rFont val="Tahoma"/>
            <family val="2"/>
          </rPr>
          <t xml:space="preserve">
inserire il dato riportato nella legenda</t>
        </r>
      </text>
    </comment>
    <comment ref="C86" authorId="0">
      <text>
        <r>
          <rPr>
            <b/>
            <sz val="9"/>
            <color indexed="81"/>
            <rFont val="Tahoma"/>
            <family val="2"/>
          </rPr>
          <t>Diego:</t>
        </r>
        <r>
          <rPr>
            <sz val="9"/>
            <color indexed="81"/>
            <rFont val="Tahoma"/>
            <family val="2"/>
          </rPr>
          <t xml:space="preserve">
inserire sottovoce</t>
        </r>
      </text>
    </comment>
    <comment ref="D86" authorId="0">
      <text>
        <r>
          <rPr>
            <b/>
            <sz val="9"/>
            <color indexed="81"/>
            <rFont val="Tahoma"/>
            <family val="2"/>
          </rPr>
          <t>Diego:</t>
        </r>
        <r>
          <rPr>
            <sz val="9"/>
            <color indexed="81"/>
            <rFont val="Tahoma"/>
            <family val="2"/>
          </rPr>
          <t xml:space="preserve">
inserire il numero di docenti che partecipano al progetto</t>
        </r>
      </text>
    </comment>
    <comment ref="J87" authorId="1">
      <text>
        <r>
          <rPr>
            <b/>
            <sz val="9"/>
            <color indexed="81"/>
            <rFont val="Tahoma"/>
            <family val="2"/>
          </rPr>
          <t>user08:</t>
        </r>
        <r>
          <rPr>
            <sz val="9"/>
            <color indexed="81"/>
            <rFont val="Tahoma"/>
            <family val="2"/>
          </rPr>
          <t xml:space="preserve">
Dato inserito dal foglio 5-GSS</t>
        </r>
      </text>
    </comment>
    <comment ref="B88" authorId="0">
      <text>
        <r>
          <rPr>
            <b/>
            <sz val="9"/>
            <color indexed="81"/>
            <rFont val="Tahoma"/>
            <family val="2"/>
          </rPr>
          <t>Diego:</t>
        </r>
        <r>
          <rPr>
            <sz val="9"/>
            <color indexed="81"/>
            <rFont val="Tahoma"/>
            <family val="2"/>
          </rPr>
          <t xml:space="preserve">
inserire il dato riportato nella legenda</t>
        </r>
      </text>
    </comment>
    <comment ref="C88" authorId="0">
      <text>
        <r>
          <rPr>
            <b/>
            <sz val="9"/>
            <color indexed="81"/>
            <rFont val="Tahoma"/>
            <family val="2"/>
          </rPr>
          <t>Diego:</t>
        </r>
        <r>
          <rPr>
            <sz val="9"/>
            <color indexed="81"/>
            <rFont val="Tahoma"/>
            <family val="2"/>
          </rPr>
          <t xml:space="preserve">
inserire sottovoce</t>
        </r>
      </text>
    </comment>
    <comment ref="D88" authorId="0">
      <text>
        <r>
          <rPr>
            <b/>
            <sz val="9"/>
            <color indexed="81"/>
            <rFont val="Tahoma"/>
            <family val="2"/>
          </rPr>
          <t>Diego:</t>
        </r>
        <r>
          <rPr>
            <sz val="9"/>
            <color indexed="81"/>
            <rFont val="Tahoma"/>
            <family val="2"/>
          </rPr>
          <t xml:space="preserve">
inserire il numero di docenti che partecipano al progetto</t>
        </r>
      </text>
    </comment>
    <comment ref="F88" authorId="0">
      <text>
        <r>
          <rPr>
            <b/>
            <sz val="9"/>
            <color indexed="81"/>
            <rFont val="Tahoma"/>
            <family val="2"/>
          </rPr>
          <t>Diego:</t>
        </r>
        <r>
          <rPr>
            <sz val="9"/>
            <color indexed="81"/>
            <rFont val="Tahoma"/>
            <family val="2"/>
          </rPr>
          <t xml:space="preserve">
inserire le ore ad personam</t>
        </r>
      </text>
    </comment>
    <comment ref="B89" authorId="0">
      <text>
        <r>
          <rPr>
            <b/>
            <sz val="9"/>
            <color indexed="81"/>
            <rFont val="Tahoma"/>
            <family val="2"/>
          </rPr>
          <t>Diego:</t>
        </r>
        <r>
          <rPr>
            <sz val="9"/>
            <color indexed="81"/>
            <rFont val="Tahoma"/>
            <family val="2"/>
          </rPr>
          <t xml:space="preserve">
inserire il dato riportato nella legenda</t>
        </r>
      </text>
    </comment>
    <comment ref="C89" authorId="0">
      <text>
        <r>
          <rPr>
            <b/>
            <sz val="9"/>
            <color indexed="81"/>
            <rFont val="Tahoma"/>
            <family val="2"/>
          </rPr>
          <t>Diego:</t>
        </r>
        <r>
          <rPr>
            <sz val="9"/>
            <color indexed="81"/>
            <rFont val="Tahoma"/>
            <family val="2"/>
          </rPr>
          <t xml:space="preserve">
inserire sottovoce</t>
        </r>
      </text>
    </comment>
    <comment ref="D89" authorId="0">
      <text>
        <r>
          <rPr>
            <b/>
            <sz val="9"/>
            <color indexed="81"/>
            <rFont val="Tahoma"/>
            <family val="2"/>
          </rPr>
          <t>Diego:</t>
        </r>
        <r>
          <rPr>
            <sz val="9"/>
            <color indexed="81"/>
            <rFont val="Tahoma"/>
            <family val="2"/>
          </rPr>
          <t xml:space="preserve">
inserire il numero di docenti che partecipano al progetto</t>
        </r>
      </text>
    </comment>
    <comment ref="F89" authorId="0">
      <text>
        <r>
          <rPr>
            <b/>
            <sz val="9"/>
            <color indexed="81"/>
            <rFont val="Tahoma"/>
            <family val="2"/>
          </rPr>
          <t>Diego:</t>
        </r>
        <r>
          <rPr>
            <sz val="9"/>
            <color indexed="81"/>
            <rFont val="Tahoma"/>
            <family val="2"/>
          </rPr>
          <t xml:space="preserve">
inserire le ore ad personam</t>
        </r>
      </text>
    </comment>
    <comment ref="B90" authorId="0">
      <text>
        <r>
          <rPr>
            <b/>
            <sz val="9"/>
            <color indexed="81"/>
            <rFont val="Tahoma"/>
            <family val="2"/>
          </rPr>
          <t>Diego:</t>
        </r>
        <r>
          <rPr>
            <sz val="9"/>
            <color indexed="81"/>
            <rFont val="Tahoma"/>
            <family val="2"/>
          </rPr>
          <t xml:space="preserve">
inserire il dato riportato nella legenda</t>
        </r>
      </text>
    </comment>
    <comment ref="C90" authorId="0">
      <text>
        <r>
          <rPr>
            <b/>
            <sz val="9"/>
            <color indexed="81"/>
            <rFont val="Tahoma"/>
            <family val="2"/>
          </rPr>
          <t>Diego:</t>
        </r>
        <r>
          <rPr>
            <sz val="9"/>
            <color indexed="81"/>
            <rFont val="Tahoma"/>
            <family val="2"/>
          </rPr>
          <t xml:space="preserve">
inserire sottovoce
</t>
        </r>
      </text>
    </comment>
    <comment ref="D90" authorId="0">
      <text>
        <r>
          <rPr>
            <b/>
            <sz val="9"/>
            <color indexed="81"/>
            <rFont val="Tahoma"/>
            <family val="2"/>
          </rPr>
          <t>Diego:</t>
        </r>
        <r>
          <rPr>
            <sz val="9"/>
            <color indexed="81"/>
            <rFont val="Tahoma"/>
            <family val="2"/>
          </rPr>
          <t xml:space="preserve">
inserire il numero di docenti che partecipano al progetto</t>
        </r>
      </text>
    </comment>
    <comment ref="F90" authorId="0">
      <text>
        <r>
          <rPr>
            <b/>
            <sz val="9"/>
            <color indexed="81"/>
            <rFont val="Tahoma"/>
            <family val="2"/>
          </rPr>
          <t>Diego:</t>
        </r>
        <r>
          <rPr>
            <sz val="9"/>
            <color indexed="81"/>
            <rFont val="Tahoma"/>
            <family val="2"/>
          </rPr>
          <t xml:space="preserve">
inserire le ore ad personam</t>
        </r>
      </text>
    </comment>
    <comment ref="B91" authorId="0">
      <text>
        <r>
          <rPr>
            <b/>
            <sz val="9"/>
            <color indexed="81"/>
            <rFont val="Tahoma"/>
            <family val="2"/>
          </rPr>
          <t>Diego:</t>
        </r>
        <r>
          <rPr>
            <sz val="9"/>
            <color indexed="81"/>
            <rFont val="Tahoma"/>
            <family val="2"/>
          </rPr>
          <t xml:space="preserve">
inserire il dato riportato nella legenda</t>
        </r>
      </text>
    </comment>
    <comment ref="C91" authorId="0">
      <text>
        <r>
          <rPr>
            <b/>
            <sz val="9"/>
            <color indexed="81"/>
            <rFont val="Tahoma"/>
            <family val="2"/>
          </rPr>
          <t>Diego:</t>
        </r>
        <r>
          <rPr>
            <sz val="9"/>
            <color indexed="81"/>
            <rFont val="Tahoma"/>
            <family val="2"/>
          </rPr>
          <t xml:space="preserve">
inserire sottovoce</t>
        </r>
      </text>
    </comment>
    <comment ref="D91" authorId="0">
      <text>
        <r>
          <rPr>
            <b/>
            <sz val="9"/>
            <color indexed="81"/>
            <rFont val="Tahoma"/>
            <family val="2"/>
          </rPr>
          <t>Diego:</t>
        </r>
        <r>
          <rPr>
            <sz val="9"/>
            <color indexed="81"/>
            <rFont val="Tahoma"/>
            <family val="2"/>
          </rPr>
          <t xml:space="preserve">
inserire il numero di docenti che partecipano al progetto</t>
        </r>
      </text>
    </comment>
    <comment ref="F91" authorId="0">
      <text>
        <r>
          <rPr>
            <b/>
            <sz val="9"/>
            <color indexed="81"/>
            <rFont val="Tahoma"/>
            <family val="2"/>
          </rPr>
          <t>Diego:</t>
        </r>
        <r>
          <rPr>
            <sz val="9"/>
            <color indexed="81"/>
            <rFont val="Tahoma"/>
            <family val="2"/>
          </rPr>
          <t xml:space="preserve">
inserire le ore ad personam</t>
        </r>
      </text>
    </comment>
    <comment ref="B92" authorId="0">
      <text>
        <r>
          <rPr>
            <b/>
            <sz val="9"/>
            <color indexed="81"/>
            <rFont val="Tahoma"/>
            <family val="2"/>
          </rPr>
          <t>Diego:</t>
        </r>
        <r>
          <rPr>
            <sz val="9"/>
            <color indexed="81"/>
            <rFont val="Tahoma"/>
            <family val="2"/>
          </rPr>
          <t xml:space="preserve">
inserire il dato riportato nella legenda</t>
        </r>
      </text>
    </comment>
    <comment ref="C92" authorId="0">
      <text>
        <r>
          <rPr>
            <b/>
            <sz val="9"/>
            <color indexed="81"/>
            <rFont val="Tahoma"/>
            <family val="2"/>
          </rPr>
          <t>Diego:</t>
        </r>
        <r>
          <rPr>
            <sz val="9"/>
            <color indexed="81"/>
            <rFont val="Tahoma"/>
            <family val="2"/>
          </rPr>
          <t xml:space="preserve">
inserire sottovoce
</t>
        </r>
      </text>
    </comment>
    <comment ref="D92" authorId="0">
      <text>
        <r>
          <rPr>
            <b/>
            <sz val="9"/>
            <color indexed="81"/>
            <rFont val="Tahoma"/>
            <family val="2"/>
          </rPr>
          <t>Diego:</t>
        </r>
        <r>
          <rPr>
            <sz val="9"/>
            <color indexed="81"/>
            <rFont val="Tahoma"/>
            <family val="2"/>
          </rPr>
          <t xml:space="preserve">
inserire il numero di docenti che partecipano al progetto</t>
        </r>
      </text>
    </comment>
    <comment ref="F92" authorId="0">
      <text>
        <r>
          <rPr>
            <b/>
            <sz val="9"/>
            <color indexed="81"/>
            <rFont val="Tahoma"/>
            <family val="2"/>
          </rPr>
          <t>Diego:</t>
        </r>
        <r>
          <rPr>
            <sz val="9"/>
            <color indexed="81"/>
            <rFont val="Tahoma"/>
            <family val="2"/>
          </rPr>
          <t xml:space="preserve">
inserire le ore ad personam</t>
        </r>
      </text>
    </comment>
    <comment ref="B94" authorId="0">
      <text>
        <r>
          <rPr>
            <b/>
            <sz val="9"/>
            <color indexed="81"/>
            <rFont val="Tahoma"/>
            <family val="2"/>
          </rPr>
          <t>Diego:</t>
        </r>
        <r>
          <rPr>
            <sz val="9"/>
            <color indexed="81"/>
            <rFont val="Tahoma"/>
            <family val="2"/>
          </rPr>
          <t xml:space="preserve">
inserire il dato riportato nella legenda</t>
        </r>
      </text>
    </comment>
    <comment ref="C94" authorId="0">
      <text>
        <r>
          <rPr>
            <b/>
            <sz val="9"/>
            <color indexed="81"/>
            <rFont val="Tahoma"/>
            <family val="2"/>
          </rPr>
          <t>Diego:</t>
        </r>
        <r>
          <rPr>
            <sz val="9"/>
            <color indexed="81"/>
            <rFont val="Tahoma"/>
            <family val="2"/>
          </rPr>
          <t xml:space="preserve">
Dato inserito dal foglio 4-FFSS</t>
        </r>
      </text>
    </comment>
    <comment ref="D94" authorId="0">
      <text>
        <r>
          <rPr>
            <b/>
            <sz val="9"/>
            <color indexed="81"/>
            <rFont val="Tahoma"/>
            <family val="2"/>
          </rPr>
          <t>Diego:</t>
        </r>
        <r>
          <rPr>
            <sz val="9"/>
            <color indexed="81"/>
            <rFont val="Tahoma"/>
            <family val="2"/>
          </rPr>
          <t xml:space="preserve">
inserire il numero di docenti che partecipano al progetto</t>
        </r>
      </text>
    </comment>
    <comment ref="E94" authorId="0">
      <text>
        <r>
          <rPr>
            <b/>
            <sz val="9"/>
            <color indexed="81"/>
            <rFont val="Tahoma"/>
            <family val="2"/>
          </rPr>
          <t>Diego:</t>
        </r>
        <r>
          <rPr>
            <sz val="9"/>
            <color indexed="81"/>
            <rFont val="Tahoma"/>
            <family val="2"/>
          </rPr>
          <t xml:space="preserve">
inserire il dato</t>
        </r>
      </text>
    </comment>
    <comment ref="I94" authorId="1">
      <text>
        <r>
          <rPr>
            <b/>
            <sz val="9"/>
            <color indexed="81"/>
            <rFont val="Tahoma"/>
            <family val="2"/>
          </rPr>
          <t>user08:</t>
        </r>
        <r>
          <rPr>
            <sz val="9"/>
            <color indexed="81"/>
            <rFont val="Tahoma"/>
            <family val="2"/>
          </rPr>
          <t xml:space="preserve">
Dato inserito dal foglio 4-FFSS</t>
        </r>
      </text>
    </comment>
    <comment ref="B95" authorId="0">
      <text>
        <r>
          <rPr>
            <b/>
            <sz val="9"/>
            <color indexed="81"/>
            <rFont val="Tahoma"/>
            <family val="2"/>
          </rPr>
          <t>Diego:</t>
        </r>
        <r>
          <rPr>
            <sz val="9"/>
            <color indexed="81"/>
            <rFont val="Tahoma"/>
            <family val="2"/>
          </rPr>
          <t xml:space="preserve">
inserire il dato riportato nella legenda</t>
        </r>
      </text>
    </comment>
    <comment ref="C95" authorId="0">
      <text>
        <r>
          <rPr>
            <b/>
            <sz val="9"/>
            <color indexed="81"/>
            <rFont val="Tahoma"/>
            <family val="2"/>
          </rPr>
          <t>Diego:</t>
        </r>
        <r>
          <rPr>
            <sz val="9"/>
            <color indexed="81"/>
            <rFont val="Tahoma"/>
            <family val="2"/>
          </rPr>
          <t xml:space="preserve">
Dato inserito dal foglio 4-FFSS</t>
        </r>
      </text>
    </comment>
    <comment ref="D95" authorId="0">
      <text>
        <r>
          <rPr>
            <b/>
            <sz val="9"/>
            <color indexed="81"/>
            <rFont val="Tahoma"/>
            <family val="2"/>
          </rPr>
          <t>Diego:</t>
        </r>
        <r>
          <rPr>
            <sz val="9"/>
            <color indexed="81"/>
            <rFont val="Tahoma"/>
            <family val="2"/>
          </rPr>
          <t xml:space="preserve">
inserire il numero di docenti che partecipano al progetto</t>
        </r>
      </text>
    </comment>
    <comment ref="E95" authorId="0">
      <text>
        <r>
          <rPr>
            <b/>
            <sz val="9"/>
            <color indexed="81"/>
            <rFont val="Tahoma"/>
            <family val="2"/>
          </rPr>
          <t>Diego:</t>
        </r>
        <r>
          <rPr>
            <sz val="9"/>
            <color indexed="81"/>
            <rFont val="Tahoma"/>
            <family val="2"/>
          </rPr>
          <t xml:space="preserve">
inserire il dato</t>
        </r>
      </text>
    </comment>
    <comment ref="I95" authorId="1">
      <text>
        <r>
          <rPr>
            <b/>
            <sz val="9"/>
            <color indexed="81"/>
            <rFont val="Tahoma"/>
            <family val="2"/>
          </rPr>
          <t>user08:</t>
        </r>
        <r>
          <rPr>
            <sz val="9"/>
            <color indexed="81"/>
            <rFont val="Tahoma"/>
            <family val="2"/>
          </rPr>
          <t xml:space="preserve">
Dato inserito dal foglio 4-FFSS</t>
        </r>
      </text>
    </comment>
    <comment ref="B96" authorId="0">
      <text>
        <r>
          <rPr>
            <b/>
            <sz val="9"/>
            <color indexed="81"/>
            <rFont val="Tahoma"/>
            <family val="2"/>
          </rPr>
          <t>Diego:</t>
        </r>
        <r>
          <rPr>
            <sz val="9"/>
            <color indexed="81"/>
            <rFont val="Tahoma"/>
            <family val="2"/>
          </rPr>
          <t xml:space="preserve">
inserire il dato riportato nella legenda</t>
        </r>
      </text>
    </comment>
    <comment ref="C96" authorId="0">
      <text>
        <r>
          <rPr>
            <b/>
            <sz val="9"/>
            <color indexed="81"/>
            <rFont val="Tahoma"/>
            <family val="2"/>
          </rPr>
          <t>Diego:</t>
        </r>
        <r>
          <rPr>
            <sz val="9"/>
            <color indexed="81"/>
            <rFont val="Tahoma"/>
            <family val="2"/>
          </rPr>
          <t xml:space="preserve">
Dato inserito dal foglio 4-FFSS
</t>
        </r>
      </text>
    </comment>
    <comment ref="D96" authorId="0">
      <text>
        <r>
          <rPr>
            <b/>
            <sz val="9"/>
            <color indexed="81"/>
            <rFont val="Tahoma"/>
            <family val="2"/>
          </rPr>
          <t>Diego:</t>
        </r>
        <r>
          <rPr>
            <sz val="9"/>
            <color indexed="81"/>
            <rFont val="Tahoma"/>
            <family val="2"/>
          </rPr>
          <t xml:space="preserve">
inserire il numero di docenti che partecipano al progetto</t>
        </r>
      </text>
    </comment>
    <comment ref="E96" authorId="0">
      <text>
        <r>
          <rPr>
            <b/>
            <sz val="9"/>
            <color indexed="81"/>
            <rFont val="Tahoma"/>
            <family val="2"/>
          </rPr>
          <t>Diego:</t>
        </r>
        <r>
          <rPr>
            <sz val="9"/>
            <color indexed="81"/>
            <rFont val="Tahoma"/>
            <family val="2"/>
          </rPr>
          <t xml:space="preserve">
inserire il dato</t>
        </r>
      </text>
    </comment>
    <comment ref="I96" authorId="1">
      <text>
        <r>
          <rPr>
            <b/>
            <sz val="9"/>
            <color indexed="81"/>
            <rFont val="Tahoma"/>
            <family val="2"/>
          </rPr>
          <t>user08:</t>
        </r>
        <r>
          <rPr>
            <sz val="9"/>
            <color indexed="81"/>
            <rFont val="Tahoma"/>
            <family val="2"/>
          </rPr>
          <t xml:space="preserve">
Dato inserito dal foglio 4-FFSS</t>
        </r>
      </text>
    </comment>
    <comment ref="B97" authorId="0">
      <text>
        <r>
          <rPr>
            <b/>
            <sz val="9"/>
            <color indexed="81"/>
            <rFont val="Tahoma"/>
            <family val="2"/>
          </rPr>
          <t>Diego:</t>
        </r>
        <r>
          <rPr>
            <sz val="9"/>
            <color indexed="81"/>
            <rFont val="Tahoma"/>
            <family val="2"/>
          </rPr>
          <t xml:space="preserve">
inserire il dato riportato nella legenda</t>
        </r>
      </text>
    </comment>
    <comment ref="C97" authorId="0">
      <text>
        <r>
          <rPr>
            <b/>
            <sz val="9"/>
            <color indexed="81"/>
            <rFont val="Tahoma"/>
            <family val="2"/>
          </rPr>
          <t>Diego:</t>
        </r>
        <r>
          <rPr>
            <sz val="9"/>
            <color indexed="81"/>
            <rFont val="Tahoma"/>
            <family val="2"/>
          </rPr>
          <t xml:space="preserve">
Dato inserito dal foglio 4-FFSS</t>
        </r>
      </text>
    </comment>
    <comment ref="D97" authorId="0">
      <text>
        <r>
          <rPr>
            <b/>
            <sz val="9"/>
            <color indexed="81"/>
            <rFont val="Tahoma"/>
            <family val="2"/>
          </rPr>
          <t>Diego:</t>
        </r>
        <r>
          <rPr>
            <sz val="9"/>
            <color indexed="81"/>
            <rFont val="Tahoma"/>
            <family val="2"/>
          </rPr>
          <t xml:space="preserve">
inserire il numero di docenti che partecipano al progetto</t>
        </r>
      </text>
    </comment>
    <comment ref="E97" authorId="0">
      <text>
        <r>
          <rPr>
            <b/>
            <sz val="9"/>
            <color indexed="81"/>
            <rFont val="Tahoma"/>
            <family val="2"/>
          </rPr>
          <t>Diego:</t>
        </r>
        <r>
          <rPr>
            <sz val="9"/>
            <color indexed="81"/>
            <rFont val="Tahoma"/>
            <family val="2"/>
          </rPr>
          <t xml:space="preserve">
inserire il dato</t>
        </r>
      </text>
    </comment>
    <comment ref="I97" authorId="1">
      <text>
        <r>
          <rPr>
            <b/>
            <sz val="9"/>
            <color indexed="81"/>
            <rFont val="Tahoma"/>
            <family val="2"/>
          </rPr>
          <t>user08:</t>
        </r>
        <r>
          <rPr>
            <sz val="9"/>
            <color indexed="81"/>
            <rFont val="Tahoma"/>
            <family val="2"/>
          </rPr>
          <t xml:space="preserve">
Dato inserito dal foglio 4-FFSS</t>
        </r>
      </text>
    </comment>
    <comment ref="B98" authorId="0">
      <text>
        <r>
          <rPr>
            <b/>
            <sz val="9"/>
            <color indexed="81"/>
            <rFont val="Tahoma"/>
            <family val="2"/>
          </rPr>
          <t>Diego:</t>
        </r>
        <r>
          <rPr>
            <sz val="9"/>
            <color indexed="81"/>
            <rFont val="Tahoma"/>
            <family val="2"/>
          </rPr>
          <t xml:space="preserve">
inserire il dato riportato nella legenda</t>
        </r>
      </text>
    </comment>
    <comment ref="C98" authorId="0">
      <text>
        <r>
          <rPr>
            <b/>
            <sz val="9"/>
            <color indexed="81"/>
            <rFont val="Tahoma"/>
            <family val="2"/>
          </rPr>
          <t>Diego:</t>
        </r>
        <r>
          <rPr>
            <sz val="9"/>
            <color indexed="81"/>
            <rFont val="Tahoma"/>
            <family val="2"/>
          </rPr>
          <t xml:space="preserve">
Dato inserito dal foglio 4-FFSS</t>
        </r>
      </text>
    </comment>
    <comment ref="D98" authorId="0">
      <text>
        <r>
          <rPr>
            <b/>
            <sz val="9"/>
            <color indexed="81"/>
            <rFont val="Tahoma"/>
            <family val="2"/>
          </rPr>
          <t>Diego:</t>
        </r>
        <r>
          <rPr>
            <sz val="9"/>
            <color indexed="81"/>
            <rFont val="Tahoma"/>
            <family val="2"/>
          </rPr>
          <t xml:space="preserve">
inserire il numero di docenti che partecipano al progetto</t>
        </r>
      </text>
    </comment>
    <comment ref="E98" authorId="0">
      <text>
        <r>
          <rPr>
            <b/>
            <sz val="9"/>
            <color indexed="81"/>
            <rFont val="Tahoma"/>
            <family val="2"/>
          </rPr>
          <t>Diego:</t>
        </r>
        <r>
          <rPr>
            <sz val="9"/>
            <color indexed="81"/>
            <rFont val="Tahoma"/>
            <family val="2"/>
          </rPr>
          <t xml:space="preserve">
inserire il dato</t>
        </r>
      </text>
    </comment>
    <comment ref="I98" authorId="1">
      <text>
        <r>
          <rPr>
            <b/>
            <sz val="9"/>
            <color indexed="81"/>
            <rFont val="Tahoma"/>
            <family val="2"/>
          </rPr>
          <t>user08:</t>
        </r>
        <r>
          <rPr>
            <sz val="9"/>
            <color indexed="81"/>
            <rFont val="Tahoma"/>
            <family val="2"/>
          </rPr>
          <t xml:space="preserve">
Dato inserito dal foglio 4-FFSS</t>
        </r>
      </text>
    </comment>
    <comment ref="B99" authorId="0">
      <text>
        <r>
          <rPr>
            <b/>
            <sz val="9"/>
            <color indexed="81"/>
            <rFont val="Tahoma"/>
            <family val="2"/>
          </rPr>
          <t>Diego:</t>
        </r>
        <r>
          <rPr>
            <sz val="9"/>
            <color indexed="81"/>
            <rFont val="Tahoma"/>
            <family val="2"/>
          </rPr>
          <t xml:space="preserve">
inserire il dato riportato nella legenda</t>
        </r>
      </text>
    </comment>
    <comment ref="C99" authorId="0">
      <text>
        <r>
          <rPr>
            <b/>
            <sz val="9"/>
            <color indexed="81"/>
            <rFont val="Tahoma"/>
            <family val="2"/>
          </rPr>
          <t>Diego:</t>
        </r>
        <r>
          <rPr>
            <sz val="9"/>
            <color indexed="81"/>
            <rFont val="Tahoma"/>
            <family val="2"/>
          </rPr>
          <t xml:space="preserve">
Dato inserito dal foglio 4-FFSS</t>
        </r>
      </text>
    </comment>
    <comment ref="D99" authorId="0">
      <text>
        <r>
          <rPr>
            <b/>
            <sz val="9"/>
            <color indexed="81"/>
            <rFont val="Tahoma"/>
            <family val="2"/>
          </rPr>
          <t>Diego:</t>
        </r>
        <r>
          <rPr>
            <sz val="9"/>
            <color indexed="81"/>
            <rFont val="Tahoma"/>
            <family val="2"/>
          </rPr>
          <t xml:space="preserve">
inserire il numero di docenti che partecipano al progetto</t>
        </r>
      </text>
    </comment>
    <comment ref="E99" authorId="0">
      <text>
        <r>
          <rPr>
            <b/>
            <sz val="9"/>
            <color indexed="81"/>
            <rFont val="Tahoma"/>
            <family val="2"/>
          </rPr>
          <t>Diego:</t>
        </r>
        <r>
          <rPr>
            <sz val="9"/>
            <color indexed="81"/>
            <rFont val="Tahoma"/>
            <family val="2"/>
          </rPr>
          <t xml:space="preserve">
inserire il dato</t>
        </r>
      </text>
    </comment>
    <comment ref="I99" authorId="1">
      <text>
        <r>
          <rPr>
            <b/>
            <sz val="9"/>
            <color indexed="81"/>
            <rFont val="Tahoma"/>
            <family val="2"/>
          </rPr>
          <t>user08:</t>
        </r>
        <r>
          <rPr>
            <sz val="9"/>
            <color indexed="81"/>
            <rFont val="Tahoma"/>
            <family val="2"/>
          </rPr>
          <t xml:space="preserve">
Dato inserito dal foglio 4-FFSS</t>
        </r>
      </text>
    </comment>
    <comment ref="J100" authorId="1">
      <text>
        <r>
          <rPr>
            <b/>
            <sz val="9"/>
            <color indexed="81"/>
            <rFont val="Tahoma"/>
            <family val="2"/>
          </rPr>
          <t>user08:</t>
        </r>
        <r>
          <rPr>
            <sz val="9"/>
            <color indexed="81"/>
            <rFont val="Tahoma"/>
            <family val="2"/>
          </rPr>
          <t xml:space="preserve">
Dato inserito dal foglio 4-FFSS</t>
        </r>
      </text>
    </comment>
    <comment ref="B101" authorId="0">
      <text>
        <r>
          <rPr>
            <b/>
            <sz val="9"/>
            <color indexed="81"/>
            <rFont val="Tahoma"/>
            <family val="2"/>
          </rPr>
          <t>Diego:</t>
        </r>
        <r>
          <rPr>
            <sz val="9"/>
            <color indexed="81"/>
            <rFont val="Tahoma"/>
            <family val="2"/>
          </rPr>
          <t xml:space="preserve">
inserire il dato riportato nella legenda</t>
        </r>
      </text>
    </comment>
    <comment ref="C101" authorId="0">
      <text>
        <r>
          <rPr>
            <b/>
            <sz val="9"/>
            <color indexed="81"/>
            <rFont val="Tahoma"/>
            <family val="2"/>
          </rPr>
          <t>Diego:</t>
        </r>
        <r>
          <rPr>
            <sz val="9"/>
            <color indexed="81"/>
            <rFont val="Tahoma"/>
            <family val="2"/>
          </rPr>
          <t xml:space="preserve">
Dato inserito dal foglio 9-Aree a rischio</t>
        </r>
      </text>
    </comment>
    <comment ref="D101" authorId="0">
      <text>
        <r>
          <rPr>
            <b/>
            <sz val="9"/>
            <color indexed="81"/>
            <rFont val="Tahoma"/>
            <family val="2"/>
          </rPr>
          <t>Diego:</t>
        </r>
        <r>
          <rPr>
            <sz val="9"/>
            <color indexed="81"/>
            <rFont val="Tahoma"/>
            <family val="2"/>
          </rPr>
          <t xml:space="preserve">
iDato inserito dal foglio 9-Aree a rischio</t>
        </r>
      </text>
    </comment>
    <comment ref="F101" authorId="0">
      <text>
        <r>
          <rPr>
            <b/>
            <sz val="9"/>
            <color indexed="81"/>
            <rFont val="Tahoma"/>
            <family val="2"/>
          </rPr>
          <t>Diego:</t>
        </r>
        <r>
          <rPr>
            <sz val="9"/>
            <color indexed="81"/>
            <rFont val="Tahoma"/>
            <family val="2"/>
          </rPr>
          <t xml:space="preserve">
Dato inserito dal foglio 9-Aree a rischio</t>
        </r>
      </text>
    </comment>
    <comment ref="G101" authorId="1">
      <text>
        <r>
          <rPr>
            <b/>
            <sz val="9"/>
            <color indexed="81"/>
            <rFont val="Tahoma"/>
            <family val="2"/>
          </rPr>
          <t>user08:</t>
        </r>
        <r>
          <rPr>
            <sz val="9"/>
            <color indexed="81"/>
            <rFont val="Tahoma"/>
            <family val="2"/>
          </rPr>
          <t xml:space="preserve">
Dato inserito dal foglio 9-Aree a rischio</t>
        </r>
      </text>
    </comment>
    <comment ref="I101" authorId="1">
      <text>
        <r>
          <rPr>
            <b/>
            <sz val="9"/>
            <color indexed="81"/>
            <rFont val="Tahoma"/>
            <family val="2"/>
          </rPr>
          <t>user08:</t>
        </r>
        <r>
          <rPr>
            <sz val="9"/>
            <color indexed="81"/>
            <rFont val="Tahoma"/>
            <family val="2"/>
          </rPr>
          <t xml:space="preserve">
Dato inserito dal foglio 9-Aree a rischio</t>
        </r>
      </text>
    </comment>
    <comment ref="B102" authorId="0">
      <text>
        <r>
          <rPr>
            <b/>
            <sz val="9"/>
            <color indexed="81"/>
            <rFont val="Tahoma"/>
            <family val="2"/>
          </rPr>
          <t>Diego:</t>
        </r>
        <r>
          <rPr>
            <sz val="9"/>
            <color indexed="81"/>
            <rFont val="Tahoma"/>
            <family val="2"/>
          </rPr>
          <t xml:space="preserve">
inserire il dato riportato nella legenda</t>
        </r>
      </text>
    </comment>
    <comment ref="C102" authorId="0">
      <text>
        <r>
          <rPr>
            <b/>
            <sz val="9"/>
            <color indexed="81"/>
            <rFont val="Tahoma"/>
            <family val="2"/>
          </rPr>
          <t>Diego:</t>
        </r>
        <r>
          <rPr>
            <sz val="9"/>
            <color indexed="81"/>
            <rFont val="Tahoma"/>
            <family val="2"/>
          </rPr>
          <t xml:space="preserve">
Dato inserito dal foglio 9-Aree a rischio</t>
        </r>
      </text>
    </comment>
    <comment ref="D102" authorId="0">
      <text>
        <r>
          <rPr>
            <b/>
            <sz val="9"/>
            <color indexed="81"/>
            <rFont val="Tahoma"/>
            <family val="2"/>
          </rPr>
          <t>Diego:</t>
        </r>
        <r>
          <rPr>
            <sz val="9"/>
            <color indexed="81"/>
            <rFont val="Tahoma"/>
            <family val="2"/>
          </rPr>
          <t xml:space="preserve">
iDato inserito dal foglio 9-Aree a rischio</t>
        </r>
      </text>
    </comment>
    <comment ref="F102" authorId="0">
      <text>
        <r>
          <rPr>
            <b/>
            <sz val="9"/>
            <color indexed="81"/>
            <rFont val="Tahoma"/>
            <family val="2"/>
          </rPr>
          <t>Diego:</t>
        </r>
        <r>
          <rPr>
            <sz val="9"/>
            <color indexed="81"/>
            <rFont val="Tahoma"/>
            <family val="2"/>
          </rPr>
          <t xml:space="preserve">
Dato inserito dal foglio 9-Aree a rischio</t>
        </r>
      </text>
    </comment>
    <comment ref="G102" authorId="1">
      <text>
        <r>
          <rPr>
            <b/>
            <sz val="9"/>
            <color indexed="81"/>
            <rFont val="Tahoma"/>
            <family val="2"/>
          </rPr>
          <t>user08:</t>
        </r>
        <r>
          <rPr>
            <sz val="9"/>
            <color indexed="81"/>
            <rFont val="Tahoma"/>
            <family val="2"/>
          </rPr>
          <t xml:space="preserve">
Dato inserito dal foglio 9-Aree a rischio</t>
        </r>
      </text>
    </comment>
    <comment ref="I102" authorId="1">
      <text>
        <r>
          <rPr>
            <b/>
            <sz val="9"/>
            <color indexed="81"/>
            <rFont val="Tahoma"/>
            <family val="2"/>
          </rPr>
          <t>user08:</t>
        </r>
        <r>
          <rPr>
            <sz val="9"/>
            <color indexed="81"/>
            <rFont val="Tahoma"/>
            <family val="2"/>
          </rPr>
          <t xml:space="preserve">
Dato inserito dal foglio 9-Aree a rischio</t>
        </r>
      </text>
    </comment>
    <comment ref="B104" authorId="0">
      <text>
        <r>
          <rPr>
            <b/>
            <sz val="9"/>
            <color indexed="81"/>
            <rFont val="Tahoma"/>
            <family val="2"/>
          </rPr>
          <t>Diego:</t>
        </r>
        <r>
          <rPr>
            <sz val="9"/>
            <color indexed="81"/>
            <rFont val="Tahoma"/>
            <family val="2"/>
          </rPr>
          <t xml:space="preserve">
inserire il dato riportato nella legenda</t>
        </r>
      </text>
    </comment>
    <comment ref="C104" authorId="0">
      <text>
        <r>
          <rPr>
            <b/>
            <sz val="9"/>
            <color indexed="81"/>
            <rFont val="Tahoma"/>
            <family val="2"/>
          </rPr>
          <t>Diego:</t>
        </r>
        <r>
          <rPr>
            <sz val="9"/>
            <color indexed="81"/>
            <rFont val="Tahoma"/>
            <family val="2"/>
          </rPr>
          <t xml:space="preserve">
inserire sottovoce</t>
        </r>
      </text>
    </comment>
    <comment ref="D104" authorId="0">
      <text>
        <r>
          <rPr>
            <b/>
            <sz val="9"/>
            <color indexed="81"/>
            <rFont val="Tahoma"/>
            <family val="2"/>
          </rPr>
          <t>Diego:</t>
        </r>
        <r>
          <rPr>
            <sz val="9"/>
            <color indexed="81"/>
            <rFont val="Tahoma"/>
            <family val="2"/>
          </rPr>
          <t xml:space="preserve">
inserire il numero di docenti che partecipano al progetto</t>
        </r>
      </text>
    </comment>
    <comment ref="B105" authorId="0">
      <text>
        <r>
          <rPr>
            <b/>
            <sz val="9"/>
            <color indexed="81"/>
            <rFont val="Tahoma"/>
            <family val="2"/>
          </rPr>
          <t>Diego:</t>
        </r>
        <r>
          <rPr>
            <sz val="9"/>
            <color indexed="81"/>
            <rFont val="Tahoma"/>
            <family val="2"/>
          </rPr>
          <t xml:space="preserve">
inserire il dato riportato nella legenda</t>
        </r>
      </text>
    </comment>
    <comment ref="C105" authorId="0">
      <text>
        <r>
          <rPr>
            <b/>
            <sz val="9"/>
            <color indexed="81"/>
            <rFont val="Tahoma"/>
            <family val="2"/>
          </rPr>
          <t>Diego:</t>
        </r>
        <r>
          <rPr>
            <sz val="9"/>
            <color indexed="81"/>
            <rFont val="Tahoma"/>
            <family val="2"/>
          </rPr>
          <t xml:space="preserve">
inserire sottovoce</t>
        </r>
      </text>
    </comment>
    <comment ref="D105" authorId="0">
      <text>
        <r>
          <rPr>
            <b/>
            <sz val="9"/>
            <color indexed="81"/>
            <rFont val="Tahoma"/>
            <family val="2"/>
          </rPr>
          <t>Diego:</t>
        </r>
        <r>
          <rPr>
            <sz val="9"/>
            <color indexed="81"/>
            <rFont val="Tahoma"/>
            <family val="2"/>
          </rPr>
          <t xml:space="preserve">
inserire il numero di docenti che partecipano al progetto</t>
        </r>
      </text>
    </comment>
    <comment ref="B106" authorId="0">
      <text>
        <r>
          <rPr>
            <b/>
            <sz val="9"/>
            <color indexed="81"/>
            <rFont val="Tahoma"/>
            <family val="2"/>
          </rPr>
          <t>Diego:</t>
        </r>
        <r>
          <rPr>
            <sz val="9"/>
            <color indexed="81"/>
            <rFont val="Tahoma"/>
            <family val="2"/>
          </rPr>
          <t xml:space="preserve">
inserire il dato riportato nella legenda</t>
        </r>
      </text>
    </comment>
    <comment ref="C106" authorId="0">
      <text>
        <r>
          <rPr>
            <b/>
            <sz val="9"/>
            <color indexed="81"/>
            <rFont val="Tahoma"/>
            <family val="2"/>
          </rPr>
          <t>Diego:</t>
        </r>
        <r>
          <rPr>
            <sz val="9"/>
            <color indexed="81"/>
            <rFont val="Tahoma"/>
            <family val="2"/>
          </rPr>
          <t xml:space="preserve">
inserire sottovoce
</t>
        </r>
      </text>
    </comment>
    <comment ref="D106" authorId="0">
      <text>
        <r>
          <rPr>
            <b/>
            <sz val="9"/>
            <color indexed="81"/>
            <rFont val="Tahoma"/>
            <family val="2"/>
          </rPr>
          <t>Diego:</t>
        </r>
        <r>
          <rPr>
            <sz val="9"/>
            <color indexed="81"/>
            <rFont val="Tahoma"/>
            <family val="2"/>
          </rPr>
          <t xml:space="preserve">
inserire il numero di docenti che partecipano al progetto</t>
        </r>
      </text>
    </comment>
    <comment ref="B107" authorId="0">
      <text>
        <r>
          <rPr>
            <b/>
            <sz val="9"/>
            <color indexed="81"/>
            <rFont val="Tahoma"/>
            <family val="2"/>
          </rPr>
          <t>Diego:</t>
        </r>
        <r>
          <rPr>
            <sz val="9"/>
            <color indexed="81"/>
            <rFont val="Tahoma"/>
            <family val="2"/>
          </rPr>
          <t xml:space="preserve">
inserire il dato riportato nella legenda</t>
        </r>
      </text>
    </comment>
    <comment ref="C107" authorId="0">
      <text>
        <r>
          <rPr>
            <b/>
            <sz val="9"/>
            <color indexed="81"/>
            <rFont val="Tahoma"/>
            <family val="2"/>
          </rPr>
          <t>Diego:</t>
        </r>
        <r>
          <rPr>
            <sz val="9"/>
            <color indexed="81"/>
            <rFont val="Tahoma"/>
            <family val="2"/>
          </rPr>
          <t xml:space="preserve">
inserire sottovoce</t>
        </r>
      </text>
    </comment>
    <comment ref="D107" authorId="0">
      <text>
        <r>
          <rPr>
            <b/>
            <sz val="9"/>
            <color indexed="81"/>
            <rFont val="Tahoma"/>
            <family val="2"/>
          </rPr>
          <t>Diego:</t>
        </r>
        <r>
          <rPr>
            <sz val="9"/>
            <color indexed="81"/>
            <rFont val="Tahoma"/>
            <family val="2"/>
          </rPr>
          <t xml:space="preserve">
inserire il numero di docenti che partecipano al progetto</t>
        </r>
      </text>
    </comment>
    <comment ref="B108" authorId="0">
      <text>
        <r>
          <rPr>
            <b/>
            <sz val="9"/>
            <color indexed="81"/>
            <rFont val="Tahoma"/>
            <family val="2"/>
          </rPr>
          <t>Diego:</t>
        </r>
        <r>
          <rPr>
            <sz val="9"/>
            <color indexed="81"/>
            <rFont val="Tahoma"/>
            <family val="2"/>
          </rPr>
          <t xml:space="preserve">
inserire il dato riportato nella legenda</t>
        </r>
      </text>
    </comment>
    <comment ref="C108" authorId="0">
      <text>
        <r>
          <rPr>
            <b/>
            <sz val="9"/>
            <color indexed="81"/>
            <rFont val="Tahoma"/>
            <family val="2"/>
          </rPr>
          <t>Diego:</t>
        </r>
        <r>
          <rPr>
            <sz val="9"/>
            <color indexed="81"/>
            <rFont val="Tahoma"/>
            <family val="2"/>
          </rPr>
          <t xml:space="preserve">
inserire sottovoce
</t>
        </r>
      </text>
    </comment>
    <comment ref="D108" authorId="0">
      <text>
        <r>
          <rPr>
            <b/>
            <sz val="9"/>
            <color indexed="81"/>
            <rFont val="Tahoma"/>
            <family val="2"/>
          </rPr>
          <t>Diego:</t>
        </r>
        <r>
          <rPr>
            <sz val="9"/>
            <color indexed="81"/>
            <rFont val="Tahoma"/>
            <family val="2"/>
          </rPr>
          <t xml:space="preserve">
inserire il numero di docenti che partecipano al progetto</t>
        </r>
      </text>
    </comment>
    <comment ref="B110" authorId="0">
      <text>
        <r>
          <rPr>
            <b/>
            <sz val="9"/>
            <color indexed="81"/>
            <rFont val="Tahoma"/>
            <family val="2"/>
          </rPr>
          <t>Diego:</t>
        </r>
        <r>
          <rPr>
            <sz val="9"/>
            <color indexed="81"/>
            <rFont val="Tahoma"/>
            <family val="2"/>
          </rPr>
          <t xml:space="preserve">
inserire il dato riportato nella legenda</t>
        </r>
      </text>
    </comment>
    <comment ref="C110" authorId="0">
      <text>
        <r>
          <rPr>
            <b/>
            <sz val="9"/>
            <color indexed="81"/>
            <rFont val="Tahoma"/>
            <family val="2"/>
          </rPr>
          <t>Diego:</t>
        </r>
        <r>
          <rPr>
            <sz val="9"/>
            <color indexed="81"/>
            <rFont val="Tahoma"/>
            <family val="2"/>
          </rPr>
          <t xml:space="preserve">
inserire sottovoce</t>
        </r>
      </text>
    </comment>
    <comment ref="D110" authorId="0">
      <text>
        <r>
          <rPr>
            <b/>
            <sz val="9"/>
            <color indexed="81"/>
            <rFont val="Tahoma"/>
            <family val="2"/>
          </rPr>
          <t>Diego:</t>
        </r>
        <r>
          <rPr>
            <sz val="9"/>
            <color indexed="81"/>
            <rFont val="Tahoma"/>
            <family val="2"/>
          </rPr>
          <t xml:space="preserve">
inserire il numero di docenti che partecipano al progetto</t>
        </r>
      </text>
    </comment>
    <comment ref="F110" authorId="0">
      <text>
        <r>
          <rPr>
            <b/>
            <sz val="9"/>
            <color indexed="81"/>
            <rFont val="Tahoma"/>
            <family val="2"/>
          </rPr>
          <t>Diego:</t>
        </r>
        <r>
          <rPr>
            <sz val="9"/>
            <color indexed="81"/>
            <rFont val="Tahoma"/>
            <family val="2"/>
          </rPr>
          <t xml:space="preserve">
inserire le ore ad personam</t>
        </r>
      </text>
    </comment>
    <comment ref="B111" authorId="0">
      <text>
        <r>
          <rPr>
            <b/>
            <sz val="9"/>
            <color indexed="81"/>
            <rFont val="Tahoma"/>
            <family val="2"/>
          </rPr>
          <t>Diego:</t>
        </r>
        <r>
          <rPr>
            <sz val="9"/>
            <color indexed="81"/>
            <rFont val="Tahoma"/>
            <family val="2"/>
          </rPr>
          <t xml:space="preserve">
inserire il dato riportato nella legenda</t>
        </r>
      </text>
    </comment>
    <comment ref="C111" authorId="0">
      <text>
        <r>
          <rPr>
            <b/>
            <sz val="9"/>
            <color indexed="81"/>
            <rFont val="Tahoma"/>
            <family val="2"/>
          </rPr>
          <t>Diego:</t>
        </r>
        <r>
          <rPr>
            <sz val="9"/>
            <color indexed="81"/>
            <rFont val="Tahoma"/>
            <family val="2"/>
          </rPr>
          <t xml:space="preserve">
inserire sottovoce</t>
        </r>
      </text>
    </comment>
    <comment ref="D111" authorId="0">
      <text>
        <r>
          <rPr>
            <b/>
            <sz val="9"/>
            <color indexed="81"/>
            <rFont val="Tahoma"/>
            <family val="2"/>
          </rPr>
          <t>Diego:</t>
        </r>
        <r>
          <rPr>
            <sz val="9"/>
            <color indexed="81"/>
            <rFont val="Tahoma"/>
            <family val="2"/>
          </rPr>
          <t xml:space="preserve">
inserire il numero di docenti che partecipano al progetto</t>
        </r>
      </text>
    </comment>
    <comment ref="F111" authorId="0">
      <text>
        <r>
          <rPr>
            <b/>
            <sz val="9"/>
            <color indexed="81"/>
            <rFont val="Tahoma"/>
            <family val="2"/>
          </rPr>
          <t>Diego:</t>
        </r>
        <r>
          <rPr>
            <sz val="9"/>
            <color indexed="81"/>
            <rFont val="Tahoma"/>
            <family val="2"/>
          </rPr>
          <t xml:space="preserve">
inserire le ore ad personam</t>
        </r>
      </text>
    </comment>
    <comment ref="B112" authorId="0">
      <text>
        <r>
          <rPr>
            <b/>
            <sz val="9"/>
            <color indexed="81"/>
            <rFont val="Tahoma"/>
            <family val="2"/>
          </rPr>
          <t>Diego:</t>
        </r>
        <r>
          <rPr>
            <sz val="9"/>
            <color indexed="81"/>
            <rFont val="Tahoma"/>
            <family val="2"/>
          </rPr>
          <t xml:space="preserve">
inserire il dato riportato nella legenda</t>
        </r>
      </text>
    </comment>
    <comment ref="C112" authorId="0">
      <text>
        <r>
          <rPr>
            <b/>
            <sz val="9"/>
            <color indexed="81"/>
            <rFont val="Tahoma"/>
            <family val="2"/>
          </rPr>
          <t>Diego:</t>
        </r>
        <r>
          <rPr>
            <sz val="9"/>
            <color indexed="81"/>
            <rFont val="Tahoma"/>
            <family val="2"/>
          </rPr>
          <t xml:space="preserve">
inserire sottovoce
</t>
        </r>
      </text>
    </comment>
    <comment ref="D112" authorId="0">
      <text>
        <r>
          <rPr>
            <b/>
            <sz val="9"/>
            <color indexed="81"/>
            <rFont val="Tahoma"/>
            <family val="2"/>
          </rPr>
          <t>Diego:</t>
        </r>
        <r>
          <rPr>
            <sz val="9"/>
            <color indexed="81"/>
            <rFont val="Tahoma"/>
            <family val="2"/>
          </rPr>
          <t xml:space="preserve">
inserire il numero di docenti che partecipano al progetto</t>
        </r>
      </text>
    </comment>
    <comment ref="F112" authorId="0">
      <text>
        <r>
          <rPr>
            <b/>
            <sz val="9"/>
            <color indexed="81"/>
            <rFont val="Tahoma"/>
            <family val="2"/>
          </rPr>
          <t>Diego:</t>
        </r>
        <r>
          <rPr>
            <sz val="9"/>
            <color indexed="81"/>
            <rFont val="Tahoma"/>
            <family val="2"/>
          </rPr>
          <t xml:space="preserve">
inserire le ore ad personam</t>
        </r>
      </text>
    </comment>
    <comment ref="B113" authorId="0">
      <text>
        <r>
          <rPr>
            <b/>
            <sz val="9"/>
            <color indexed="81"/>
            <rFont val="Tahoma"/>
            <family val="2"/>
          </rPr>
          <t>Diego:</t>
        </r>
        <r>
          <rPr>
            <sz val="9"/>
            <color indexed="81"/>
            <rFont val="Tahoma"/>
            <family val="2"/>
          </rPr>
          <t xml:space="preserve">
inserire il dato riportato nella legenda</t>
        </r>
      </text>
    </comment>
    <comment ref="C113" authorId="0">
      <text>
        <r>
          <rPr>
            <b/>
            <sz val="9"/>
            <color indexed="81"/>
            <rFont val="Tahoma"/>
            <family val="2"/>
          </rPr>
          <t>Diego:</t>
        </r>
        <r>
          <rPr>
            <sz val="9"/>
            <color indexed="81"/>
            <rFont val="Tahoma"/>
            <family val="2"/>
          </rPr>
          <t xml:space="preserve">
inserire sottovoce</t>
        </r>
      </text>
    </comment>
    <comment ref="D113" authorId="0">
      <text>
        <r>
          <rPr>
            <b/>
            <sz val="9"/>
            <color indexed="81"/>
            <rFont val="Tahoma"/>
            <family val="2"/>
          </rPr>
          <t>Diego:</t>
        </r>
        <r>
          <rPr>
            <sz val="9"/>
            <color indexed="81"/>
            <rFont val="Tahoma"/>
            <family val="2"/>
          </rPr>
          <t xml:space="preserve">
inserire il numero di docenti che partecipano al progetto</t>
        </r>
      </text>
    </comment>
    <comment ref="F113" authorId="0">
      <text>
        <r>
          <rPr>
            <b/>
            <sz val="9"/>
            <color indexed="81"/>
            <rFont val="Tahoma"/>
            <family val="2"/>
          </rPr>
          <t>Diego:</t>
        </r>
        <r>
          <rPr>
            <sz val="9"/>
            <color indexed="81"/>
            <rFont val="Tahoma"/>
            <family val="2"/>
          </rPr>
          <t xml:space="preserve">
inserire le ore ad personam</t>
        </r>
      </text>
    </comment>
    <comment ref="B114" authorId="0">
      <text>
        <r>
          <rPr>
            <b/>
            <sz val="9"/>
            <color indexed="81"/>
            <rFont val="Tahoma"/>
            <family val="2"/>
          </rPr>
          <t>Diego:</t>
        </r>
        <r>
          <rPr>
            <sz val="9"/>
            <color indexed="81"/>
            <rFont val="Tahoma"/>
            <family val="2"/>
          </rPr>
          <t xml:space="preserve">
inserire il dato riportato nella legenda</t>
        </r>
      </text>
    </comment>
    <comment ref="C114" authorId="0">
      <text>
        <r>
          <rPr>
            <b/>
            <sz val="9"/>
            <color indexed="81"/>
            <rFont val="Tahoma"/>
            <family val="2"/>
          </rPr>
          <t>Diego:</t>
        </r>
        <r>
          <rPr>
            <sz val="9"/>
            <color indexed="81"/>
            <rFont val="Tahoma"/>
            <family val="2"/>
          </rPr>
          <t xml:space="preserve">
inserire sottovoce</t>
        </r>
      </text>
    </comment>
    <comment ref="D114" authorId="0">
      <text>
        <r>
          <rPr>
            <b/>
            <sz val="9"/>
            <color indexed="81"/>
            <rFont val="Tahoma"/>
            <family val="2"/>
          </rPr>
          <t>Diego:</t>
        </r>
        <r>
          <rPr>
            <sz val="9"/>
            <color indexed="81"/>
            <rFont val="Tahoma"/>
            <family val="2"/>
          </rPr>
          <t xml:space="preserve">
inserire il numero di docenti che partecipano al progetto</t>
        </r>
      </text>
    </comment>
    <comment ref="F114" authorId="0">
      <text>
        <r>
          <rPr>
            <b/>
            <sz val="9"/>
            <color indexed="81"/>
            <rFont val="Tahoma"/>
            <family val="2"/>
          </rPr>
          <t>Diego:</t>
        </r>
        <r>
          <rPr>
            <sz val="9"/>
            <color indexed="81"/>
            <rFont val="Tahoma"/>
            <family val="2"/>
          </rPr>
          <t xml:space="preserve">
inserire le ore ad personam</t>
        </r>
      </text>
    </comment>
    <comment ref="B116" authorId="0">
      <text>
        <r>
          <rPr>
            <b/>
            <sz val="9"/>
            <color indexed="81"/>
            <rFont val="Tahoma"/>
            <family val="2"/>
          </rPr>
          <t>Diego:</t>
        </r>
        <r>
          <rPr>
            <sz val="9"/>
            <color indexed="81"/>
            <rFont val="Tahoma"/>
            <family val="2"/>
          </rPr>
          <t xml:space="preserve">
inserire il dato riportato nella legenda</t>
        </r>
      </text>
    </comment>
    <comment ref="C116" authorId="0">
      <text>
        <r>
          <rPr>
            <b/>
            <sz val="9"/>
            <color indexed="81"/>
            <rFont val="Tahoma"/>
            <family val="2"/>
          </rPr>
          <t>Diego:</t>
        </r>
        <r>
          <rPr>
            <sz val="9"/>
            <color indexed="81"/>
            <rFont val="Tahoma"/>
            <family val="2"/>
          </rPr>
          <t xml:space="preserve">
inserire sottovoce</t>
        </r>
      </text>
    </comment>
    <comment ref="D116" authorId="0">
      <text>
        <r>
          <rPr>
            <b/>
            <sz val="9"/>
            <color indexed="81"/>
            <rFont val="Tahoma"/>
            <family val="2"/>
          </rPr>
          <t>Diego:</t>
        </r>
        <r>
          <rPr>
            <sz val="9"/>
            <color indexed="81"/>
            <rFont val="Tahoma"/>
            <family val="2"/>
          </rPr>
          <t xml:space="preserve">
inserire il numero di docenti che partecipano al progetto</t>
        </r>
      </text>
    </comment>
    <comment ref="F116" authorId="0">
      <text>
        <r>
          <rPr>
            <b/>
            <sz val="9"/>
            <color indexed="81"/>
            <rFont val="Tahoma"/>
            <family val="2"/>
          </rPr>
          <t>Diego:</t>
        </r>
        <r>
          <rPr>
            <sz val="9"/>
            <color indexed="81"/>
            <rFont val="Tahoma"/>
            <family val="2"/>
          </rPr>
          <t xml:space="preserve">
inserire le ore ad personam</t>
        </r>
      </text>
    </comment>
    <comment ref="B117" authorId="0">
      <text>
        <r>
          <rPr>
            <b/>
            <sz val="9"/>
            <color indexed="81"/>
            <rFont val="Tahoma"/>
            <family val="2"/>
          </rPr>
          <t>Diego:</t>
        </r>
        <r>
          <rPr>
            <sz val="9"/>
            <color indexed="81"/>
            <rFont val="Tahoma"/>
            <family val="2"/>
          </rPr>
          <t xml:space="preserve">
inserire il dato riportato nella legenda</t>
        </r>
      </text>
    </comment>
    <comment ref="C117" authorId="0">
      <text>
        <r>
          <rPr>
            <b/>
            <sz val="9"/>
            <color indexed="81"/>
            <rFont val="Tahoma"/>
            <family val="2"/>
          </rPr>
          <t>Diego:</t>
        </r>
        <r>
          <rPr>
            <sz val="9"/>
            <color indexed="81"/>
            <rFont val="Tahoma"/>
            <family val="2"/>
          </rPr>
          <t xml:space="preserve">
inserire sottovoce</t>
        </r>
      </text>
    </comment>
    <comment ref="D117" authorId="0">
      <text>
        <r>
          <rPr>
            <b/>
            <sz val="9"/>
            <color indexed="81"/>
            <rFont val="Tahoma"/>
            <family val="2"/>
          </rPr>
          <t>Diego:</t>
        </r>
        <r>
          <rPr>
            <sz val="9"/>
            <color indexed="81"/>
            <rFont val="Tahoma"/>
            <family val="2"/>
          </rPr>
          <t xml:space="preserve">
inserire il numero di docenti che partecipano al progetto</t>
        </r>
      </text>
    </comment>
    <comment ref="F117" authorId="0">
      <text>
        <r>
          <rPr>
            <b/>
            <sz val="9"/>
            <color indexed="81"/>
            <rFont val="Tahoma"/>
            <family val="2"/>
          </rPr>
          <t>Diego:</t>
        </r>
        <r>
          <rPr>
            <sz val="9"/>
            <color indexed="81"/>
            <rFont val="Tahoma"/>
            <family val="2"/>
          </rPr>
          <t xml:space="preserve">
inserire le ore ad personam</t>
        </r>
      </text>
    </comment>
    <comment ref="B118" authorId="0">
      <text>
        <r>
          <rPr>
            <b/>
            <sz val="9"/>
            <color indexed="81"/>
            <rFont val="Tahoma"/>
            <family val="2"/>
          </rPr>
          <t>Diego:</t>
        </r>
        <r>
          <rPr>
            <sz val="9"/>
            <color indexed="81"/>
            <rFont val="Tahoma"/>
            <family val="2"/>
          </rPr>
          <t xml:space="preserve">
inserire il dato riportato nella legenda</t>
        </r>
      </text>
    </comment>
    <comment ref="C118" authorId="0">
      <text>
        <r>
          <rPr>
            <b/>
            <sz val="9"/>
            <color indexed="81"/>
            <rFont val="Tahoma"/>
            <family val="2"/>
          </rPr>
          <t>Diego:</t>
        </r>
        <r>
          <rPr>
            <sz val="9"/>
            <color indexed="81"/>
            <rFont val="Tahoma"/>
            <family val="2"/>
          </rPr>
          <t xml:space="preserve">
inserire sottovoce
</t>
        </r>
      </text>
    </comment>
    <comment ref="D118" authorId="0">
      <text>
        <r>
          <rPr>
            <b/>
            <sz val="9"/>
            <color indexed="81"/>
            <rFont val="Tahoma"/>
            <family val="2"/>
          </rPr>
          <t>Diego:</t>
        </r>
        <r>
          <rPr>
            <sz val="9"/>
            <color indexed="81"/>
            <rFont val="Tahoma"/>
            <family val="2"/>
          </rPr>
          <t xml:space="preserve">
inserire il numero di docenti che partecipano al progetto</t>
        </r>
      </text>
    </comment>
    <comment ref="F118" authorId="0">
      <text>
        <r>
          <rPr>
            <b/>
            <sz val="9"/>
            <color indexed="81"/>
            <rFont val="Tahoma"/>
            <family val="2"/>
          </rPr>
          <t>Diego:</t>
        </r>
        <r>
          <rPr>
            <sz val="9"/>
            <color indexed="81"/>
            <rFont val="Tahoma"/>
            <family val="2"/>
          </rPr>
          <t xml:space="preserve">
inserire le ore ad personam</t>
        </r>
      </text>
    </comment>
    <comment ref="B119" authorId="0">
      <text>
        <r>
          <rPr>
            <b/>
            <sz val="9"/>
            <color indexed="81"/>
            <rFont val="Tahoma"/>
            <family val="2"/>
          </rPr>
          <t>Diego:</t>
        </r>
        <r>
          <rPr>
            <sz val="9"/>
            <color indexed="81"/>
            <rFont val="Tahoma"/>
            <family val="2"/>
          </rPr>
          <t xml:space="preserve">
inserire il dato riportato nella legenda</t>
        </r>
      </text>
    </comment>
    <comment ref="C119" authorId="0">
      <text>
        <r>
          <rPr>
            <b/>
            <sz val="9"/>
            <color indexed="81"/>
            <rFont val="Tahoma"/>
            <family val="2"/>
          </rPr>
          <t>Diego:</t>
        </r>
        <r>
          <rPr>
            <sz val="9"/>
            <color indexed="81"/>
            <rFont val="Tahoma"/>
            <family val="2"/>
          </rPr>
          <t xml:space="preserve">
inserire sottovoce
</t>
        </r>
      </text>
    </comment>
    <comment ref="D119" authorId="0">
      <text>
        <r>
          <rPr>
            <b/>
            <sz val="9"/>
            <color indexed="81"/>
            <rFont val="Tahoma"/>
            <family val="2"/>
          </rPr>
          <t>Diego:</t>
        </r>
        <r>
          <rPr>
            <sz val="9"/>
            <color indexed="81"/>
            <rFont val="Tahoma"/>
            <family val="2"/>
          </rPr>
          <t xml:space="preserve">
inserire il numero di docenti che partecipano al progetto</t>
        </r>
      </text>
    </comment>
    <comment ref="F119" authorId="0">
      <text>
        <r>
          <rPr>
            <b/>
            <sz val="9"/>
            <color indexed="81"/>
            <rFont val="Tahoma"/>
            <family val="2"/>
          </rPr>
          <t>Diego:</t>
        </r>
        <r>
          <rPr>
            <sz val="9"/>
            <color indexed="81"/>
            <rFont val="Tahoma"/>
            <family val="2"/>
          </rPr>
          <t xml:space="preserve">
inserire le ore ad personam</t>
        </r>
      </text>
    </comment>
    <comment ref="B120" authorId="0">
      <text>
        <r>
          <rPr>
            <b/>
            <sz val="9"/>
            <color indexed="81"/>
            <rFont val="Tahoma"/>
            <family val="2"/>
          </rPr>
          <t>Diego:</t>
        </r>
        <r>
          <rPr>
            <sz val="9"/>
            <color indexed="81"/>
            <rFont val="Tahoma"/>
            <family val="2"/>
          </rPr>
          <t xml:space="preserve">
inserire il dato riportato nella legenda</t>
        </r>
      </text>
    </comment>
    <comment ref="C120" authorId="0">
      <text>
        <r>
          <rPr>
            <b/>
            <sz val="9"/>
            <color indexed="81"/>
            <rFont val="Tahoma"/>
            <family val="2"/>
          </rPr>
          <t>Diego:</t>
        </r>
        <r>
          <rPr>
            <sz val="9"/>
            <color indexed="81"/>
            <rFont val="Tahoma"/>
            <family val="2"/>
          </rPr>
          <t xml:space="preserve">
inserire sottovoce
</t>
        </r>
      </text>
    </comment>
    <comment ref="D120" authorId="0">
      <text>
        <r>
          <rPr>
            <b/>
            <sz val="9"/>
            <color indexed="81"/>
            <rFont val="Tahoma"/>
            <family val="2"/>
          </rPr>
          <t>Diego:</t>
        </r>
        <r>
          <rPr>
            <sz val="9"/>
            <color indexed="81"/>
            <rFont val="Tahoma"/>
            <family val="2"/>
          </rPr>
          <t xml:space="preserve">
inserire il numero di docenti che partecipano al progetto</t>
        </r>
      </text>
    </comment>
    <comment ref="F120" authorId="0">
      <text>
        <r>
          <rPr>
            <b/>
            <sz val="9"/>
            <color indexed="81"/>
            <rFont val="Tahoma"/>
            <family val="2"/>
          </rPr>
          <t>Diego:</t>
        </r>
        <r>
          <rPr>
            <sz val="9"/>
            <color indexed="81"/>
            <rFont val="Tahoma"/>
            <family val="2"/>
          </rPr>
          <t xml:space="preserve">
inserire le ore ad personam</t>
        </r>
      </text>
    </comment>
    <comment ref="B121" authorId="0">
      <text>
        <r>
          <rPr>
            <b/>
            <sz val="9"/>
            <color indexed="81"/>
            <rFont val="Tahoma"/>
            <family val="2"/>
          </rPr>
          <t>Diego:</t>
        </r>
        <r>
          <rPr>
            <sz val="9"/>
            <color indexed="81"/>
            <rFont val="Tahoma"/>
            <family val="2"/>
          </rPr>
          <t xml:space="preserve">
inserire il dato riportato nella legenda</t>
        </r>
      </text>
    </comment>
    <comment ref="C121" authorId="0">
      <text>
        <r>
          <rPr>
            <b/>
            <sz val="9"/>
            <color indexed="81"/>
            <rFont val="Tahoma"/>
            <family val="2"/>
          </rPr>
          <t>Diego:</t>
        </r>
        <r>
          <rPr>
            <sz val="9"/>
            <color indexed="81"/>
            <rFont val="Tahoma"/>
            <family val="2"/>
          </rPr>
          <t xml:space="preserve">
inserire sottovoce</t>
        </r>
      </text>
    </comment>
    <comment ref="D121" authorId="0">
      <text>
        <r>
          <rPr>
            <b/>
            <sz val="9"/>
            <color indexed="81"/>
            <rFont val="Tahoma"/>
            <family val="2"/>
          </rPr>
          <t>Diego:</t>
        </r>
        <r>
          <rPr>
            <sz val="9"/>
            <color indexed="81"/>
            <rFont val="Tahoma"/>
            <family val="2"/>
          </rPr>
          <t xml:space="preserve">
inserire il numero di docenti che partecipano al progetto</t>
        </r>
      </text>
    </comment>
    <comment ref="F121" authorId="0">
      <text>
        <r>
          <rPr>
            <b/>
            <sz val="9"/>
            <color indexed="81"/>
            <rFont val="Tahoma"/>
            <family val="2"/>
          </rPr>
          <t>Diego:</t>
        </r>
        <r>
          <rPr>
            <sz val="9"/>
            <color indexed="81"/>
            <rFont val="Tahoma"/>
            <family val="2"/>
          </rPr>
          <t xml:space="preserve">
inserire le ore ad personam</t>
        </r>
      </text>
    </comment>
    <comment ref="B122" authorId="0">
      <text>
        <r>
          <rPr>
            <b/>
            <sz val="9"/>
            <color indexed="81"/>
            <rFont val="Tahoma"/>
            <family val="2"/>
          </rPr>
          <t>Diego:</t>
        </r>
        <r>
          <rPr>
            <sz val="9"/>
            <color indexed="81"/>
            <rFont val="Tahoma"/>
            <family val="2"/>
          </rPr>
          <t xml:space="preserve">
inserire il dato riportato nella legenda</t>
        </r>
      </text>
    </comment>
    <comment ref="C122" authorId="0">
      <text>
        <r>
          <rPr>
            <b/>
            <sz val="9"/>
            <color indexed="81"/>
            <rFont val="Tahoma"/>
            <family val="2"/>
          </rPr>
          <t>Diego:</t>
        </r>
        <r>
          <rPr>
            <sz val="9"/>
            <color indexed="81"/>
            <rFont val="Tahoma"/>
            <family val="2"/>
          </rPr>
          <t xml:space="preserve">
inserire sottovoce</t>
        </r>
      </text>
    </comment>
    <comment ref="D122" authorId="0">
      <text>
        <r>
          <rPr>
            <b/>
            <sz val="9"/>
            <color indexed="81"/>
            <rFont val="Tahoma"/>
            <family val="2"/>
          </rPr>
          <t>Diego:</t>
        </r>
        <r>
          <rPr>
            <sz val="9"/>
            <color indexed="81"/>
            <rFont val="Tahoma"/>
            <family val="2"/>
          </rPr>
          <t xml:space="preserve">
inserire il numero di docenti che partecipano al progetto</t>
        </r>
      </text>
    </comment>
    <comment ref="F122" authorId="0">
      <text>
        <r>
          <rPr>
            <b/>
            <sz val="9"/>
            <color indexed="81"/>
            <rFont val="Tahoma"/>
            <family val="2"/>
          </rPr>
          <t>Diego:</t>
        </r>
        <r>
          <rPr>
            <sz val="9"/>
            <color indexed="81"/>
            <rFont val="Tahoma"/>
            <family val="2"/>
          </rPr>
          <t xml:space="preserve">
inserire le ore ad personam</t>
        </r>
      </text>
    </comment>
    <comment ref="B123" authorId="0">
      <text>
        <r>
          <rPr>
            <b/>
            <sz val="9"/>
            <color indexed="81"/>
            <rFont val="Tahoma"/>
            <family val="2"/>
          </rPr>
          <t>Diego:</t>
        </r>
        <r>
          <rPr>
            <sz val="9"/>
            <color indexed="81"/>
            <rFont val="Tahoma"/>
            <family val="2"/>
          </rPr>
          <t xml:space="preserve">
inserire il dato riportato nella legenda</t>
        </r>
      </text>
    </comment>
    <comment ref="C123" authorId="0">
      <text>
        <r>
          <rPr>
            <b/>
            <sz val="9"/>
            <color indexed="81"/>
            <rFont val="Tahoma"/>
            <family val="2"/>
          </rPr>
          <t>Diego:</t>
        </r>
        <r>
          <rPr>
            <sz val="9"/>
            <color indexed="81"/>
            <rFont val="Tahoma"/>
            <family val="2"/>
          </rPr>
          <t xml:space="preserve">
inserire sottovoce
</t>
        </r>
      </text>
    </comment>
    <comment ref="D123" authorId="0">
      <text>
        <r>
          <rPr>
            <b/>
            <sz val="9"/>
            <color indexed="81"/>
            <rFont val="Tahoma"/>
            <family val="2"/>
          </rPr>
          <t>Diego:</t>
        </r>
        <r>
          <rPr>
            <sz val="9"/>
            <color indexed="81"/>
            <rFont val="Tahoma"/>
            <family val="2"/>
          </rPr>
          <t xml:space="preserve">
inserire il numero di docenti che partecipano al progetto</t>
        </r>
      </text>
    </comment>
    <comment ref="F123" authorId="0">
      <text>
        <r>
          <rPr>
            <b/>
            <sz val="9"/>
            <color indexed="81"/>
            <rFont val="Tahoma"/>
            <family val="2"/>
          </rPr>
          <t>Diego:</t>
        </r>
        <r>
          <rPr>
            <sz val="9"/>
            <color indexed="81"/>
            <rFont val="Tahoma"/>
            <family val="2"/>
          </rPr>
          <t xml:space="preserve">
inserire le ore ad personam</t>
        </r>
      </text>
    </comment>
    <comment ref="K126" authorId="0">
      <text>
        <r>
          <rPr>
            <b/>
            <sz val="9"/>
            <color indexed="81"/>
            <rFont val="Tahoma"/>
            <family val="2"/>
          </rPr>
          <t>Diego:</t>
        </r>
        <r>
          <rPr>
            <sz val="9"/>
            <color indexed="81"/>
            <rFont val="Tahoma"/>
            <family val="2"/>
          </rPr>
          <t xml:space="preserve">
inserire il dato della legenda</t>
        </r>
      </text>
    </comment>
    <comment ref="K127" authorId="0">
      <text>
        <r>
          <rPr>
            <b/>
            <sz val="9"/>
            <color indexed="81"/>
            <rFont val="Tahoma"/>
            <family val="2"/>
          </rPr>
          <t>Diego:</t>
        </r>
        <r>
          <rPr>
            <sz val="9"/>
            <color indexed="81"/>
            <rFont val="Tahoma"/>
            <family val="2"/>
          </rPr>
          <t xml:space="preserve">
inserire il dato della legenda</t>
        </r>
      </text>
    </comment>
    <comment ref="K128" authorId="0">
      <text>
        <r>
          <rPr>
            <b/>
            <sz val="9"/>
            <color indexed="81"/>
            <rFont val="Tahoma"/>
            <family val="2"/>
          </rPr>
          <t>Diego:</t>
        </r>
        <r>
          <rPr>
            <sz val="9"/>
            <color indexed="81"/>
            <rFont val="Tahoma"/>
            <family val="2"/>
          </rPr>
          <t xml:space="preserve">
inserire il dato della legenda</t>
        </r>
      </text>
    </comment>
    <comment ref="K129" authorId="0">
      <text>
        <r>
          <rPr>
            <b/>
            <sz val="9"/>
            <color indexed="81"/>
            <rFont val="Tahoma"/>
            <family val="2"/>
          </rPr>
          <t>Diego:</t>
        </r>
        <r>
          <rPr>
            <sz val="9"/>
            <color indexed="81"/>
            <rFont val="Tahoma"/>
            <family val="2"/>
          </rPr>
          <t xml:space="preserve">
inserire il dato della legenda</t>
        </r>
      </text>
    </comment>
    <comment ref="K130" authorId="0">
      <text>
        <r>
          <rPr>
            <b/>
            <sz val="9"/>
            <color indexed="81"/>
            <rFont val="Tahoma"/>
            <family val="2"/>
          </rPr>
          <t>Diego:</t>
        </r>
        <r>
          <rPr>
            <sz val="9"/>
            <color indexed="81"/>
            <rFont val="Tahoma"/>
            <family val="2"/>
          </rPr>
          <t xml:space="preserve">
inserire il dato della legenda</t>
        </r>
      </text>
    </comment>
    <comment ref="K131" authorId="0">
      <text>
        <r>
          <rPr>
            <b/>
            <sz val="9"/>
            <color indexed="81"/>
            <rFont val="Tahoma"/>
            <family val="2"/>
          </rPr>
          <t>Diego:</t>
        </r>
        <r>
          <rPr>
            <sz val="9"/>
            <color indexed="81"/>
            <rFont val="Tahoma"/>
            <family val="2"/>
          </rPr>
          <t xml:space="preserve">
inserire il dato della legenda</t>
        </r>
      </text>
    </comment>
  </commentList>
</comments>
</file>

<file path=xl/sharedStrings.xml><?xml version="1.0" encoding="utf-8"?>
<sst xmlns="http://schemas.openxmlformats.org/spreadsheetml/2006/main" count="1672" uniqueCount="1040">
  <si>
    <t>Anno scolastico corrente</t>
  </si>
  <si>
    <t>Anno scolastico successivo</t>
  </si>
  <si>
    <t>Anno scolastico precedente</t>
  </si>
  <si>
    <t>Corsi recupero docenti</t>
  </si>
  <si>
    <t>Attività insegnamento</t>
  </si>
  <si>
    <t>Attività non insegnamento</t>
  </si>
  <si>
    <t>Assistenti Amministrativi</t>
  </si>
  <si>
    <t>Collaboratori scolastici</t>
  </si>
  <si>
    <t>M.  O.  F.</t>
  </si>
  <si>
    <t>Riferimento Organico di Diritto</t>
  </si>
  <si>
    <t>DOCENTI</t>
  </si>
  <si>
    <t>FONDO  di  ISTITUTO</t>
  </si>
  <si>
    <t>D E S C R I Z I O N E</t>
  </si>
  <si>
    <t>STATO</t>
  </si>
  <si>
    <t>INDENNITA'   di    DIREZIONE   al    D.S.G.A.</t>
  </si>
  <si>
    <t>Quota variabile spettante corrisposta dalla scuola</t>
  </si>
  <si>
    <t>c) Istituti verticalizzati ed istituti con almeno due punti di erogazione del servizio scolastico, istituti di secondo grado aggregati ad istituti tecnici, professionali e d’arte con laboratori e/o reparti di lavorazione</t>
  </si>
  <si>
    <t>a) Azienda agraria</t>
  </si>
  <si>
    <t>b) Convitti ed educandati femminili</t>
  </si>
  <si>
    <t>d) Istituti non rientranti nelle tipologie lett. c)</t>
  </si>
  <si>
    <t>e) Numero docenti e ATA in Organico di diritto</t>
  </si>
  <si>
    <t>Quota fissa spettante al D.S.G.A.</t>
  </si>
  <si>
    <t>x</t>
  </si>
  <si>
    <t xml:space="preserve">Totale </t>
  </si>
  <si>
    <t>Importo lordo giornaliero</t>
  </si>
  <si>
    <t>:</t>
  </si>
  <si>
    <t>D.S.G.A.</t>
  </si>
  <si>
    <t>T o t a l e</t>
  </si>
  <si>
    <t>IL DIRETTORE dei SERVIZI GENERALI e AMMINISTRATIVI</t>
  </si>
  <si>
    <t>C    E   R   T   I   F   I   C   A</t>
  </si>
  <si>
    <t xml:space="preserve">          Gli impegni di spesa sono compatibili con le entrate accertate, come di seguito viene dettagliatamente indicato attraverso la compilazione dei 4 moduli previsti dalla Circolare MEF sopra indicata.</t>
  </si>
  <si>
    <t>E  N  T  R  A  T  E</t>
  </si>
  <si>
    <t>Modulo n.1</t>
  </si>
  <si>
    <t>Costituzione del FONDO per la contrattazione integrativa</t>
  </si>
  <si>
    <t xml:space="preserve">          La disponibilità delle risorse, per l'anno scolastico di riferimento, è determinata secondo i parametri indicati nel Prospetto MOF (Risorse fisse),  e dalle economie alla data del 31 agosto/31 dicembre dell'anno precedente (Risorse variabili), al lordo dipendente.</t>
  </si>
  <si>
    <t>D e s c r i z i o n e</t>
  </si>
  <si>
    <t>Sezione I^</t>
  </si>
  <si>
    <t>Sezione II^</t>
  </si>
  <si>
    <t>RISORSE FISSE</t>
  </si>
  <si>
    <t>RISORSE VARIABILI</t>
  </si>
  <si>
    <t>L O R D O       D I P E N D E N T E</t>
  </si>
  <si>
    <t>Sezione III^</t>
  </si>
  <si>
    <t>Decurtazione del Fondo</t>
  </si>
  <si>
    <t>Adempimento non di pertinenza dell'istituzione scolastica</t>
  </si>
  <si>
    <t>Sezione IV^</t>
  </si>
  <si>
    <t>a)</t>
  </si>
  <si>
    <t>Risorse fisse</t>
  </si>
  <si>
    <t>b)</t>
  </si>
  <si>
    <t>Risorse variabili</t>
  </si>
  <si>
    <t>S  P  E  S  E</t>
  </si>
  <si>
    <t>Sezione V^</t>
  </si>
  <si>
    <t>Modulo n.2</t>
  </si>
  <si>
    <t>Definizione delle poste di destinazione del Fondo per la contrattazione integrativa</t>
  </si>
  <si>
    <t>Destinazioni specificamente regolate dal Contratto Integrativo d'Istituto</t>
  </si>
  <si>
    <t xml:space="preserve">          I compensi orari delle prestazioni, riferiti alle attività e ai progetti, sono stati calcolati, per il personale docente e A.T.A., sulla base degli importi indicati nelle tabelle n.5 e n.6 allegate al C.C.N.L. in data 29.11.2007.</t>
  </si>
  <si>
    <t>c e d o l i n o        u n i c o</t>
  </si>
  <si>
    <t xml:space="preserve">          Nei prospetti che seguono, vengono analiticamente indicati le singole attività e i singoli progetti, desunti dalle schede descrittive, con accanto segnato il relativo impegno di spesa, determinato al lordo Dipendente per il cedolino unico e al lordo Stato per il Programma Annuale, desunto dalle schede finanziarie.</t>
  </si>
  <si>
    <t xml:space="preserve">          I dati nei prospetti quì allegati, nella descrizione e nella quantificazione di spesa, tengono rigorosamente conto della contrattazione integrativa d'istituto al cui verbale si fa espresso riferimento. Vengono rappresentate, nella massima trasparenza, tutte le poste regolate e i diversi istituti economici inerenti all'attività negoziale relativa all'anno scolastico di riferimento, al fine di dare ampia e puntuale contezza al Collegio dei Revisori dei conti per i controlli di competenza.</t>
  </si>
  <si>
    <t>Progetti</t>
  </si>
  <si>
    <t>TOTALE degli IMPEGNI</t>
  </si>
  <si>
    <t>Attività da programmare</t>
  </si>
  <si>
    <t>TOTALE FONDO ISTITUTO</t>
  </si>
  <si>
    <t>T O T A L E</t>
  </si>
  <si>
    <t>A.T.A.</t>
  </si>
  <si>
    <t>TOTALE ATTIVITA' + PROGETTI</t>
  </si>
  <si>
    <t>Percentuale complessiva di spesa</t>
  </si>
  <si>
    <t>LORDO DIPENDENTE</t>
  </si>
  <si>
    <t>Destinazioni ancora da regolare</t>
  </si>
  <si>
    <t>Destinazioni regolate da contratto</t>
  </si>
  <si>
    <t>Destinazioni non utilizzate</t>
  </si>
  <si>
    <t>Destinazioni temporaneamente allocate all'esterno del Fondo</t>
  </si>
  <si>
    <t>Sezione VI^</t>
  </si>
  <si>
    <t>Attestazione motivata, dal punto di vista tecnico-finanziario, del rispetto dei vincoli di carattere generale</t>
  </si>
  <si>
    <t>Finanziamento</t>
  </si>
  <si>
    <t>Economie 31/08 o 31/12</t>
  </si>
  <si>
    <t>Disponibilità</t>
  </si>
  <si>
    <t>Impegni</t>
  </si>
  <si>
    <t>Modulo n.3</t>
  </si>
  <si>
    <t>Anno scolastico</t>
  </si>
  <si>
    <t>Modulo n.4</t>
  </si>
  <si>
    <t>Compatibilità economico-finanziaria e modalità di copertura del fondo con riferimento agli strumenti di bilancio</t>
  </si>
  <si>
    <t>Verifica delle disponibilità finanziarie della Amministrazione ai fini della copertura delle deverse voci di destinazione del Fondo</t>
  </si>
  <si>
    <t>IL DIRETTORE S.G.A.</t>
  </si>
  <si>
    <t>ore</t>
  </si>
  <si>
    <t>Assistente Amministrativo</t>
  </si>
  <si>
    <t>=</t>
  </si>
  <si>
    <t>Totale</t>
  </si>
  <si>
    <t>TOTALE</t>
  </si>
  <si>
    <t>ATA</t>
  </si>
  <si>
    <t>Descrizione</t>
  </si>
  <si>
    <t>Risorse temporaneamente allocate all'esterno del Fondo</t>
  </si>
  <si>
    <t>M.O.F. disponibile</t>
  </si>
  <si>
    <t>M.O.F. impegnato</t>
  </si>
  <si>
    <t>B I L A N C I O        S C U O L A</t>
  </si>
  <si>
    <t>Quota riservata alla retribuzione del Personale</t>
  </si>
  <si>
    <t>Finanzia            mento</t>
  </si>
  <si>
    <t>Economie</t>
  </si>
  <si>
    <t>LORDO STATO</t>
  </si>
  <si>
    <t>LORDO DIPEND.</t>
  </si>
  <si>
    <t>DIPEND.</t>
  </si>
  <si>
    <t>Aree a rischio: DOCENTI</t>
  </si>
  <si>
    <t>Aree a rischio: A.T.A.</t>
  </si>
  <si>
    <t>Corsi Recupero no da MOF</t>
  </si>
  <si>
    <t>Legge 440: DOCENTI</t>
  </si>
  <si>
    <t>Legge 440: A.T.A.</t>
  </si>
  <si>
    <t>Sintesi della costituzione dei FINANZIAMENTI sottoposti a certificazione</t>
  </si>
  <si>
    <t>Costituzione delle ENTRATE per la                                   contrattazione integrativa</t>
  </si>
  <si>
    <t>Sintesi della definizione delle poste di destinazione dei FINANZIAMENTI per la contrattazione integrativa</t>
  </si>
  <si>
    <t>I vincoli di carattere generale sono stati pienamente rispettati e gli impegni di spesa previsti sono in essi contenuti come si evince dal quadro ripilogativo appresso indicato:</t>
  </si>
  <si>
    <t>DISPONIBILITA'</t>
  </si>
  <si>
    <t xml:space="preserve">Sub Totale </t>
  </si>
  <si>
    <t>AL DIRIGENTE SCOLASTICO</t>
  </si>
  <si>
    <t>Il DIRETTORE DEI SERVIZI GENERALI ED AMMINISTRATIVI</t>
  </si>
  <si>
    <t>VISTO</t>
  </si>
  <si>
    <t>il CCNL 2006/2009;</t>
  </si>
  <si>
    <t>VISTA</t>
  </si>
  <si>
    <t>CONSIDERATE</t>
  </si>
  <si>
    <t>COMUNICA</t>
  </si>
  <si>
    <t>FONDO DELL'ISTITUZIONE SCOLASTICA (LORDO DIPENDENTE)</t>
  </si>
  <si>
    <t xml:space="preserve">Numero punti di erogazione </t>
  </si>
  <si>
    <t>Numero addetti in organico di Diritto (Docenti e ATA)</t>
  </si>
  <si>
    <t>FUNZIONI STRUMENTALI (LORDO DIPENDENTE)</t>
  </si>
  <si>
    <t>INCARICHI SPECIFICI (LORDO DIPENDENTE)</t>
  </si>
  <si>
    <t>ORE ECCED. SOST. DOC. ASSENTI (LORDO DIPENDENTE)</t>
  </si>
  <si>
    <t>ORE ECC. PRATICA SPORTIVA  (LORDO DIPENDENTE)</t>
  </si>
  <si>
    <t>LORDO DIP.</t>
  </si>
  <si>
    <t>IL D.S.G.A.</t>
  </si>
  <si>
    <t>UFFICIO SCOLASTICO REGIONALE PER IL LAZIO</t>
  </si>
  <si>
    <t xml:space="preserve">Prot. n° </t>
  </si>
  <si>
    <t xml:space="preserve">Oggetto: </t>
  </si>
  <si>
    <t>IL DIRIGENTE SCOLASTICO</t>
  </si>
  <si>
    <t>INCARICA</t>
  </si>
  <si>
    <t>l’</t>
  </si>
  <si>
    <t xml:space="preserve">A.A. </t>
  </si>
  <si>
    <t xml:space="preserve"> a svolgere attività di:</t>
  </si>
  <si>
    <t>C.S.</t>
  </si>
  <si>
    <t>Istituto Comprensivo "Via T. Mommsen, 20"</t>
  </si>
  <si>
    <t>Quota annua assegnata al D.S.G.A. UTILIZZATO</t>
  </si>
  <si>
    <t>A.A.</t>
  </si>
  <si>
    <t>economie</t>
  </si>
  <si>
    <t>Totale lordo dipendente</t>
  </si>
  <si>
    <t xml:space="preserve">Incarico  ex art. 7 a.s. </t>
  </si>
  <si>
    <r>
      <t xml:space="preserve"> </t>
    </r>
    <r>
      <rPr>
        <u/>
        <sz val="12"/>
        <color indexed="8"/>
        <rFont val="Verdana"/>
        <family val="2"/>
      </rPr>
      <t>SEDE</t>
    </r>
  </si>
  <si>
    <r>
      <rPr>
        <b/>
        <i/>
        <sz val="12"/>
        <color indexed="8"/>
        <rFont val="Verdana"/>
        <family val="2"/>
      </rPr>
      <t>Visto</t>
    </r>
    <r>
      <rPr>
        <i/>
        <sz val="12"/>
        <color indexed="8"/>
        <rFont val="Verdana"/>
        <family val="2"/>
      </rPr>
      <t xml:space="preserve"> </t>
    </r>
    <r>
      <rPr>
        <sz val="12"/>
        <color indexed="8"/>
        <rFont val="Verdana"/>
        <family val="2"/>
      </rPr>
      <t>il Piano dell’Offerta Formativa;</t>
    </r>
  </si>
  <si>
    <r>
      <rPr>
        <b/>
        <i/>
        <sz val="12"/>
        <color indexed="8"/>
        <rFont val="Verdana"/>
        <family val="2"/>
      </rPr>
      <t>Visto</t>
    </r>
    <r>
      <rPr>
        <i/>
        <sz val="12"/>
        <color indexed="8"/>
        <rFont val="Verdana"/>
        <family val="2"/>
      </rPr>
      <t xml:space="preserve"> </t>
    </r>
    <r>
      <rPr>
        <sz val="12"/>
        <color indexed="8"/>
        <rFont val="Verdana"/>
        <family val="2"/>
      </rPr>
      <t>il piano di lavoro del DSGA;</t>
    </r>
  </si>
  <si>
    <r>
      <rPr>
        <b/>
        <i/>
        <sz val="12"/>
        <color indexed="8"/>
        <rFont val="Verdana"/>
        <family val="2"/>
      </rPr>
      <t>Visto</t>
    </r>
    <r>
      <rPr>
        <i/>
        <sz val="12"/>
        <color indexed="8"/>
        <rFont val="Verdana"/>
        <family val="2"/>
      </rPr>
      <t xml:space="preserve"> </t>
    </r>
    <r>
      <rPr>
        <sz val="12"/>
        <color indexed="8"/>
        <rFont val="Verdana"/>
        <family val="2"/>
      </rPr>
      <t>l’art. 50 del CCNL – Comparto Scuola 2006/09;</t>
    </r>
  </si>
  <si>
    <t>Sono affidate, in aggiunta ai compiti previsti dallo specifico profilo, ulteriori e più complesse mansioni concernenti, compiti di collaborazione amministrativa e tecnica caratterizzati da autonomia e responsabilità operativa, aderenti alla logica del percorso di valorizzazione compiuto.</t>
  </si>
  <si>
    <t>QUOTA ASSEGNATA</t>
  </si>
  <si>
    <t>unità</t>
  </si>
  <si>
    <t>tot</t>
  </si>
  <si>
    <t>totale</t>
  </si>
  <si>
    <t>INTENSIFICAZIONE COLLEGA ASSENTE</t>
  </si>
  <si>
    <t>COLL. SCOLASTICI</t>
  </si>
  <si>
    <r>
      <t xml:space="preserve">LAVORO STRAORDINARIO </t>
    </r>
    <r>
      <rPr>
        <b/>
        <i/>
        <u/>
        <sz val="10"/>
        <color indexed="8"/>
        <rFont val="Verdana"/>
        <family val="2"/>
      </rPr>
      <t>esclusivamente oltre l’orario di servizio</t>
    </r>
  </si>
  <si>
    <t>TENUTA REGISTRO E CUSTODIA DEL MATERIALE DI PULIZIA</t>
  </si>
  <si>
    <t>N.</t>
  </si>
  <si>
    <t>NOMINATIVO</t>
  </si>
  <si>
    <t>FASCIA RESTRIB.</t>
  </si>
  <si>
    <t>STIPENDIO MENSILE</t>
  </si>
  <si>
    <t>COMP. ORARIO</t>
  </si>
  <si>
    <t>COMP. ORARIO MAGG. DEL 10%</t>
  </si>
  <si>
    <t>N. ORE</t>
  </si>
  <si>
    <t>TOTALE IMPEGNATO PRATICA SPORTIVA</t>
  </si>
  <si>
    <t>Residuo</t>
  </si>
  <si>
    <t>ECONOMIE</t>
  </si>
  <si>
    <t>Somma impegnata</t>
  </si>
  <si>
    <t>CS</t>
  </si>
  <si>
    <t>AA</t>
  </si>
  <si>
    <t>Imp. orario</t>
  </si>
  <si>
    <t>N. ore</t>
  </si>
  <si>
    <t>RIEPILOGO</t>
  </si>
  <si>
    <t>TOT. IMPORTO</t>
  </si>
  <si>
    <t>TOTALE ORE</t>
  </si>
  <si>
    <t>NOME</t>
  </si>
  <si>
    <t>COGNOME</t>
  </si>
  <si>
    <t>PROFILO</t>
  </si>
  <si>
    <t>VOCE</t>
  </si>
  <si>
    <t>Attività aggiuntive di insegnamento (art. 88, comma 2, lettera b) CCNL 29/11/2007)</t>
  </si>
  <si>
    <t>Ore aggiuntive per l'attuazione dei corsi di recupero (art. 88, comma 2, lettera c) CCNL 29/11/2007)</t>
  </si>
  <si>
    <t>Attività aggiuntive funzionali all'insegnamento (art. 88, comma 2, lettera d) CCNL 29/11/2007)</t>
  </si>
  <si>
    <t>Compensi attribuiti ai collaboratori del dirigente scolastico (art. 88, comma 2, lettera f) CCNL 29/11/2007)</t>
  </si>
  <si>
    <t>Indennità di turno notturno, festivo e notturno-festivo del personale educativo (art. 88, comma 2, lettera g) CCNL 29/11/2007)</t>
  </si>
  <si>
    <t>Compensi per il personale docente ed educativo per ogni altra attività deliberata nell'ambito del POF (art. 88, comma 2, lettera k) CCNL 29/11/2007)</t>
  </si>
  <si>
    <t>Particolari impegni connessi alla valutazione degli alunni (Art. 88, comma 2, lettera l) CCNL 29/11/2007)</t>
  </si>
  <si>
    <t>Funzioni strumentali al POF (art. 33 CCNL 29/11/2007)</t>
  </si>
  <si>
    <t>Personale ATA:</t>
  </si>
  <si>
    <t>Economia</t>
  </si>
  <si>
    <t>Assistente Amministarivo</t>
  </si>
  <si>
    <t>Collaboratore Scolastico</t>
  </si>
  <si>
    <t>Profilo</t>
  </si>
  <si>
    <t xml:space="preserve">cognome </t>
  </si>
  <si>
    <t>nome</t>
  </si>
  <si>
    <t xml:space="preserve">Roma li </t>
  </si>
  <si>
    <t>economie al 31.08</t>
  </si>
  <si>
    <t>Ind. Direz. DSGA e sostituto</t>
  </si>
  <si>
    <t>ORE    ECCEDENTI</t>
  </si>
  <si>
    <t>PRATICA   SPORTIVA</t>
  </si>
  <si>
    <t xml:space="preserve">Funzioni Strumentali </t>
  </si>
  <si>
    <t xml:space="preserve">Economie Funzioni Strumentali </t>
  </si>
  <si>
    <t xml:space="preserve">Incarichi Specifici ATA </t>
  </si>
  <si>
    <t>Economie Incarichi Specifici ATA</t>
  </si>
  <si>
    <t xml:space="preserve">Ore Eccedenti Sost. Doc. Assenti </t>
  </si>
  <si>
    <t xml:space="preserve">Economie Ore Eccedenti </t>
  </si>
  <si>
    <t>Economie Ore Eccedenti Pratica Sportiva</t>
  </si>
  <si>
    <t xml:space="preserve">Ore Eccedenti Pratica Sportiva </t>
  </si>
  <si>
    <t xml:space="preserve">1) F.I.S. </t>
  </si>
  <si>
    <t>2) Economia (*)</t>
  </si>
  <si>
    <t xml:space="preserve">Disponibilità per l'a.s. </t>
  </si>
  <si>
    <t>INTENSIFICAZIONE SERVIZIO MATERNA orario intero</t>
  </si>
  <si>
    <t>INTENSIFICAZIONE SERVIZIO MATERNA parte dell'orario</t>
  </si>
  <si>
    <r>
      <t xml:space="preserve">Di seguito si indicano le attività e i relativi compensi stabiliti per il personale interessato: </t>
    </r>
    <r>
      <rPr>
        <b/>
        <sz val="11"/>
        <color indexed="8"/>
        <rFont val="Times New Roman"/>
        <family val="1"/>
      </rPr>
      <t>Personale docente:</t>
    </r>
  </si>
  <si>
    <t>Certificazione di compatibilità finanziaria dell''ipotesi di contratto integrativo</t>
  </si>
  <si>
    <t>Fondo d'istituto</t>
  </si>
  <si>
    <t>Funzioni strumentali al POF</t>
  </si>
  <si>
    <t>Incarichi specifici</t>
  </si>
  <si>
    <t>Att. Complementari di ed. fisica</t>
  </si>
  <si>
    <t>TOTALE RISORSE DISPONIBILI</t>
  </si>
  <si>
    <t>Risorse impegnate (docenti+Ata)</t>
  </si>
  <si>
    <t>Fondo di riserva</t>
  </si>
  <si>
    <t>FIS (Lor. D.)</t>
  </si>
  <si>
    <t>ASSEGNATO</t>
  </si>
  <si>
    <t xml:space="preserve">ai fini del controllo di competenza dei Revisori dei conti, previsto dall'art.40/bis, comma 1, del D. L.vo n.165/2001 e successive modifiche e integrazioni, che la gestione delle RISORSE non risulta in contrasto con i vincoli di bilancio e non comporta oneri aggiuntivi ai finanziamenti erogati alla scuola nel contesto delle assegnazioni spettanti e, in riferimento al personale, non determina effetti economici che trovano contabilizzazione e proposta di certificazione all'esterno dei fondi per contrattazione integrativa. </t>
  </si>
  <si>
    <t xml:space="preserve">          Ai sensi e per gli effetti previsti dalla circolare del M.E.F. n.25 del 19.07.2012 concernente la relazione tecnico-finanziaria e la compatibilità finanziaria dei contratti integrativi a livello di istituzione scolastica,</t>
  </si>
  <si>
    <t>Compenso DSGA utilizzato quota fissa e variabile</t>
  </si>
  <si>
    <t>Compenso sostituto DSGA quota fissa e variabile</t>
  </si>
  <si>
    <t>Compenso ore eccedenti</t>
  </si>
  <si>
    <t>Compenso pratica sportiva</t>
  </si>
  <si>
    <t>Compenso DSGA titolare quota variabile</t>
  </si>
  <si>
    <t>Capitolo</t>
  </si>
  <si>
    <t>Piano gestionale</t>
  </si>
  <si>
    <t>Importo Autorizzato</t>
  </si>
  <si>
    <t>Importo disponibile</t>
  </si>
  <si>
    <t>Importo richiesto</t>
  </si>
  <si>
    <t>05</t>
  </si>
  <si>
    <t>06</t>
  </si>
  <si>
    <t>Piano di riparto presente nel SIRG - sottosistema Spese Web</t>
  </si>
  <si>
    <t>FIS+FFSS+IIAA</t>
  </si>
  <si>
    <t>(descrizione finanziamento)</t>
  </si>
  <si>
    <t>Importo stanziato</t>
  </si>
  <si>
    <t>/</t>
  </si>
  <si>
    <t xml:space="preserve">Relazione tecnico-finanziaria </t>
  </si>
  <si>
    <t>sull'utilizzo delle risorse previste nei Fondi per la contrattazione integrativa</t>
  </si>
  <si>
    <t>ATTIVITA'</t>
  </si>
  <si>
    <t>PROGETTI</t>
  </si>
  <si>
    <t>FUNZIONI    STRUMENTALI</t>
  </si>
  <si>
    <t>INCARICHI SPECIFICI  A.T.A.</t>
  </si>
  <si>
    <t>le economie che si sono determinate  nell'a.s.</t>
  </si>
  <si>
    <t>Totale indennità di sostituzione DSGA e SOSTITUTI</t>
  </si>
  <si>
    <t>Totale Ass.te Amm.vo che sostituisce DSGA</t>
  </si>
  <si>
    <t>Giorni di sostituzione</t>
  </si>
  <si>
    <t>Indennità dell'Ass.te Amm.vo che sostituisce il DSGA oltre 15gg</t>
  </si>
  <si>
    <t>INDENNITA' di DIREZIONE  (parte fissa)  al SOSTITUTO D.S.G.A.</t>
  </si>
  <si>
    <t>DIFFERENZA A CARICO FIS</t>
  </si>
  <si>
    <t>Compenso individuale accessorio Assistente Amm.vo (C.I.A.)</t>
  </si>
  <si>
    <t>A CARICO MEF</t>
  </si>
  <si>
    <t>FONDO di ISTITUTO da contrattare</t>
  </si>
  <si>
    <t>lordo dipendente</t>
  </si>
  <si>
    <t>direttore dei servizi generali e amministrativi</t>
  </si>
  <si>
    <t>assistenti amministrativi</t>
  </si>
  <si>
    <t>collaboratori scolastici</t>
  </si>
  <si>
    <t>Infanzia</t>
  </si>
  <si>
    <t>Primaria</t>
  </si>
  <si>
    <t>Secondaria primo grado</t>
  </si>
  <si>
    <r>
      <t>Inserire i dati nelle sole celle di colore</t>
    </r>
    <r>
      <rPr>
        <b/>
        <sz val="24"/>
        <rFont val="Verdana"/>
        <family val="2"/>
      </rPr>
      <t xml:space="preserve"> </t>
    </r>
    <r>
      <rPr>
        <b/>
        <sz val="24"/>
        <color indexed="30"/>
        <rFont val="Verdana"/>
        <family val="2"/>
      </rPr>
      <t>blu</t>
    </r>
  </si>
  <si>
    <t>per Contrattazione di Istituto</t>
  </si>
  <si>
    <t>Roma li,</t>
  </si>
  <si>
    <t>TOTALE  disponibilità per la Contrattazione d'Istituto</t>
  </si>
  <si>
    <t xml:space="preserve">FIS ATA </t>
  </si>
  <si>
    <t>Ore eccedenti per le attività complementari di ed. fisica</t>
  </si>
  <si>
    <t xml:space="preserve">Funzioni strumentali al POF </t>
  </si>
  <si>
    <t>Incarichi specifici ATA</t>
  </si>
  <si>
    <t>DATI IN ORGANICO DI DIRITTO</t>
  </si>
  <si>
    <t xml:space="preserve"> la disponibilità dei vari finanziamenti oggetto di contrattazione di istituto che di seguito si riportano:</t>
  </si>
  <si>
    <t>12</t>
  </si>
  <si>
    <t>%</t>
  </si>
  <si>
    <t>DETERMINAZIONE DEL FIS UTILE PER LA CONTRATTAZIONE E RIPARTIZIONE QUOTA DOCENTE E ATA</t>
  </si>
  <si>
    <t xml:space="preserve">DESCRIZIONE </t>
  </si>
  <si>
    <t>Indenn. Direz. DSGA utilizzato</t>
  </si>
  <si>
    <t>(A)</t>
  </si>
  <si>
    <t>FIS ATA</t>
  </si>
  <si>
    <t>Secondaria secondo grado</t>
  </si>
  <si>
    <t>Docenti in organico di diritto</t>
  </si>
  <si>
    <t>(B)</t>
  </si>
  <si>
    <t>(E)</t>
  </si>
  <si>
    <t xml:space="preserve">FIS </t>
  </si>
  <si>
    <t>Attività (compresa indennità DSGA)</t>
  </si>
  <si>
    <t>(C)</t>
  </si>
  <si>
    <t>PERSONALE ATA</t>
  </si>
  <si>
    <t>DETTAGLIO DEGLI IMPEGNI DI SPESA</t>
  </si>
  <si>
    <t>Totale risorse disponibili</t>
  </si>
  <si>
    <t>RIEPILOGO UTILIZZO DELLE RISORSE</t>
  </si>
  <si>
    <t>(D)=(B)+(C)</t>
  </si>
  <si>
    <t>Ref. Centro Sportivo Scolastico</t>
  </si>
  <si>
    <t>Resp. Laboratori informatica</t>
  </si>
  <si>
    <t>Coordinatori della didattica</t>
  </si>
  <si>
    <t>Comm.: Valutazione</t>
  </si>
  <si>
    <t>SOTTOVOCE</t>
  </si>
  <si>
    <t>TOTALE RESIDUI</t>
  </si>
  <si>
    <t>Collaboratori Dirigente Scolastico</t>
  </si>
  <si>
    <t>1° collaboratore</t>
  </si>
  <si>
    <t>2° collaboratore</t>
  </si>
  <si>
    <t>N. UNITA'</t>
  </si>
  <si>
    <t>2554</t>
  </si>
  <si>
    <t>13</t>
  </si>
  <si>
    <t>(A)-(D)-(E)</t>
  </si>
  <si>
    <t>00/00/2017</t>
  </si>
  <si>
    <t xml:space="preserve">Incarico  ex art. 2 a.s. </t>
  </si>
  <si>
    <t>Viste le nuove normativa in campo fiscale, dove ogni versamento ad uso didattico sul c/c postale della scuola o istituto cassiere può essere portato in detrazione, si affida la registrazione di versamento nel registro del c/c postale e/o utilizzo della nuova piattaforma PagoPA attraverso il portale SIDI</t>
  </si>
  <si>
    <t>Att. aggiuntive per progetti in orario curricolare</t>
  </si>
  <si>
    <t>COD</t>
  </si>
  <si>
    <t>fun = attività funzionali all'insegnamento</t>
  </si>
  <si>
    <t>TRASPORTO MATERIALE DI PULIZIA</t>
  </si>
  <si>
    <t>Animatore digitale</t>
  </si>
  <si>
    <t>2555</t>
  </si>
  <si>
    <t>economie AA</t>
  </si>
  <si>
    <t>economie CS</t>
  </si>
  <si>
    <t>LEGENDA:</t>
  </si>
  <si>
    <t>Tutor neoimmessi in ruolo</t>
  </si>
  <si>
    <t>V</t>
  </si>
  <si>
    <t>M</t>
  </si>
  <si>
    <t>C</t>
  </si>
  <si>
    <t>Q</t>
  </si>
  <si>
    <t>V = sede Verdi</t>
  </si>
  <si>
    <t>forf = compenso forfettario</t>
  </si>
  <si>
    <t>Comm.: PTOF</t>
  </si>
  <si>
    <t>Cognome</t>
  </si>
  <si>
    <t>Descrizione incarico</t>
  </si>
  <si>
    <t>Sono affidate, in aggiunta ai compiti previsti dallo specifico profilo, ulteriori e più complesse mansioni relativamente al profilo di appartenenza.</t>
  </si>
  <si>
    <t>assistenza agli alunni diversamente abili</t>
  </si>
  <si>
    <t xml:space="preserve">Firma omessa ai sensi dell’art. 3 co. 2 della L. n. 39/1993  </t>
  </si>
  <si>
    <t>AREE A RISCHIO</t>
  </si>
  <si>
    <t xml:space="preserve">Aree a rischio </t>
  </si>
  <si>
    <t xml:space="preserve">Economie Aree a rischio </t>
  </si>
  <si>
    <t>Aree a rischio</t>
  </si>
  <si>
    <t>La mansione affidata avrà l’obiettivo di affiancare il DSGA nella gestione e coordinamento dell'Ufficio del Personale</t>
  </si>
  <si>
    <t>COLLABORAZIONE NEI PROGETTI PTOF</t>
  </si>
  <si>
    <t>Scambiamoci un libro</t>
  </si>
  <si>
    <t>Referente plesso Carroll</t>
  </si>
  <si>
    <t>Referente plesso Quasimodo</t>
  </si>
  <si>
    <t>Comm.: Formazione classi</t>
  </si>
  <si>
    <t>Uscite didattiche e viaggi d'istruzione</t>
  </si>
  <si>
    <t>C = sede ex Carroll</t>
  </si>
  <si>
    <t>M = sede ex Mommsen</t>
  </si>
  <si>
    <t>Q = sede Quasimodo</t>
  </si>
  <si>
    <t>N. ORE pro capite</t>
  </si>
  <si>
    <t>Compenso pro capite
Lordo
Dipendente</t>
  </si>
  <si>
    <t>Totale Lordo Dipendente</t>
  </si>
  <si>
    <t>Compenso
orario/forf.</t>
  </si>
  <si>
    <t>forf.</t>
  </si>
  <si>
    <t xml:space="preserve"> totale </t>
  </si>
  <si>
    <t>IMPORTO DISPONIDILE LORDO DIP.</t>
  </si>
  <si>
    <t>Att. aggiuntive funzionali all'insegnamento</t>
  </si>
  <si>
    <t>Tel. 06/78398074  Fax 06 787849  www.mommsen.edu.it   e-mail rmic8cu003@istruzione PEC :RMIC8CU003@PEC.ISTRUZIONE.IT</t>
  </si>
  <si>
    <t xml:space="preserve">00179 Roma (RM) Via T. Mommsen n. 20 C.F. 97199450582 C.M. RMIC8CU003 XVII° DISTRETTO SCOLASTICO </t>
  </si>
  <si>
    <t>Al Collaboratore scolastico</t>
  </si>
  <si>
    <t>RETE Mommsen</t>
  </si>
  <si>
    <t>Musica e dintorni</t>
  </si>
  <si>
    <t>Scienza dell'arte</t>
  </si>
  <si>
    <t>L'Italia delle fiabe</t>
  </si>
  <si>
    <t>Stare insieme con amicizia</t>
  </si>
  <si>
    <t>Storie in musical</t>
  </si>
  <si>
    <t>Hey Mommsen</t>
  </si>
  <si>
    <t>Magia dell'Opera</t>
  </si>
  <si>
    <t>Team innovazione digitale</t>
  </si>
  <si>
    <t>Legalità</t>
  </si>
  <si>
    <t>DOC</t>
  </si>
  <si>
    <t>Creattiva</t>
  </si>
  <si>
    <t>Compenso L. dip.</t>
  </si>
  <si>
    <t>Ore</t>
  </si>
  <si>
    <t>Progetto</t>
  </si>
  <si>
    <t>Nome</t>
  </si>
  <si>
    <t>disponibilità FIS DOCENTI</t>
  </si>
  <si>
    <t>compenso orario 35,00 €</t>
  </si>
  <si>
    <t>compenso orario 17,50 €</t>
  </si>
  <si>
    <t>Docente</t>
  </si>
  <si>
    <t>Totale Lordo Dip.
Viaggi</t>
  </si>
  <si>
    <t>email</t>
  </si>
  <si>
    <t>Impariamo con i più grandi</t>
  </si>
  <si>
    <t>Teatro in Inglese</t>
  </si>
  <si>
    <t>Compenso per la DaD</t>
  </si>
  <si>
    <t>N. unità</t>
  </si>
  <si>
    <t>Torale ore</t>
  </si>
  <si>
    <t>N. ore per ciascun docente</t>
  </si>
  <si>
    <t>marisa.alario@gmail.com</t>
  </si>
  <si>
    <t>mail</t>
  </si>
  <si>
    <t>coord</t>
  </si>
  <si>
    <t>tikla3107@gmail.com</t>
  </si>
  <si>
    <t>mariana.aprea@hotmail.it</t>
  </si>
  <si>
    <t>francescaazzariti@yahoo.it</t>
  </si>
  <si>
    <t>riccardo.barigelli@gmail.com</t>
  </si>
  <si>
    <t>barletta.laura@yahoo.com</t>
  </si>
  <si>
    <t>elena.bastia@gmail.com</t>
  </si>
  <si>
    <t>ari.bella1983@libero.it</t>
  </si>
  <si>
    <t>laura.benedetti.1972@gmail.com</t>
  </si>
  <si>
    <t>bucciarellivalentina@gmail.com</t>
  </si>
  <si>
    <t>yander1@virgilio.it</t>
  </si>
  <si>
    <t>marcella.cante@yahoo.it</t>
  </si>
  <si>
    <t>viola13258@libero.it</t>
  </si>
  <si>
    <t>luciacasbarra@yahoo.it</t>
  </si>
  <si>
    <t>tizianacavone@yahoo.it</t>
  </si>
  <si>
    <t>leocec@inwind.it</t>
  </si>
  <si>
    <t>simo.ceccarelli@gmail.com</t>
  </si>
  <si>
    <t>robertacelano@libero.it</t>
  </si>
  <si>
    <t>gettace@gmail.com</t>
  </si>
  <si>
    <t>polisromafutura@gmail.com</t>
  </si>
  <si>
    <t>francycesca79@yahoo.es</t>
  </si>
  <si>
    <t>mirella.cucci@gmail.com</t>
  </si>
  <si>
    <t>primavera05ac@libero.it</t>
  </si>
  <si>
    <t>cucuzza.francesca@virgilio.it</t>
  </si>
  <si>
    <t>rosannadabraio@hotmail.it</t>
  </si>
  <si>
    <t>mario@mariodagosto.it</t>
  </si>
  <si>
    <t>gildadamb@gmail.com</t>
  </si>
  <si>
    <t>katia-smile20@hotmail.it</t>
  </si>
  <si>
    <t>a_darmini@yahoo.it</t>
  </si>
  <si>
    <t>assuntadarpino0@gmail.com</t>
  </si>
  <si>
    <t>farfymaky@libero.it</t>
  </si>
  <si>
    <t>enza.delucia@hotmail.it</t>
  </si>
  <si>
    <t>marzia.dema@libero.it</t>
  </si>
  <si>
    <t>alessandro.depau@alice.it</t>
  </si>
  <si>
    <t>ddgia@libero.it</t>
  </si>
  <si>
    <t>55dichiara@gmail.com</t>
  </si>
  <si>
    <t>antoniettadigiovanni75@gmail.com</t>
  </si>
  <si>
    <t>palmira.dimarco@gmail.com</t>
  </si>
  <si>
    <t>e.dimario@libero.it</t>
  </si>
  <si>
    <t>alessia.dimichele@alice.it</t>
  </si>
  <si>
    <t>roprof@libero.it</t>
  </si>
  <si>
    <t>lucadivirgilio@yahoo.it</t>
  </si>
  <si>
    <t>Erikucciadiana@hotmail.it</t>
  </si>
  <si>
    <t>ritadiano59@gmail.com</t>
  </si>
  <si>
    <t>rosita.equestre@libero.it</t>
  </si>
  <si>
    <t>g.ercolino@libero.it</t>
  </si>
  <si>
    <t>ettorrepaola1@gmail.com</t>
  </si>
  <si>
    <t>federicofascetti@gmail.com</t>
  </si>
  <si>
    <t>pasquale.fauci1@istruzione.it</t>
  </si>
  <si>
    <t>agn7800@gmail.com</t>
  </si>
  <si>
    <t>monica.ferrara9@istruzione.it</t>
  </si>
  <si>
    <t>efine@inwind.it</t>
  </si>
  <si>
    <t>fm.anita@libero.it</t>
  </si>
  <si>
    <t>cgalassi0601@hotmail.com</t>
  </si>
  <si>
    <t>alessandra.galdenzi@istruzione.it</t>
  </si>
  <si>
    <t>galiotomarianeva@gmail.com</t>
  </si>
  <si>
    <t>barbaragallot@tiscali.it</t>
  </si>
  <si>
    <t>guglielmottiroberta@gmail.com</t>
  </si>
  <si>
    <t>e.lachina@fastwebnet.it</t>
  </si>
  <si>
    <t>lamacchiasonia@virgilio.it</t>
  </si>
  <si>
    <t>carlolamarca60@gmail.com</t>
  </si>
  <si>
    <t>ersilia.laiso@libero.it</t>
  </si>
  <si>
    <t>idaletizia@hotmail.com</t>
  </si>
  <si>
    <t>istigkeit@libero.it</t>
  </si>
  <si>
    <t>leonardo.livecchi@istruzione.it</t>
  </si>
  <si>
    <t>luanalongo31@libero.it</t>
  </si>
  <si>
    <t>aronchi@ymail.com</t>
  </si>
  <si>
    <t>lucantoni.carla@gmail.com</t>
  </si>
  <si>
    <t>mpia.mancinelli@gmail.com</t>
  </si>
  <si>
    <t>monmang@tiscali.it</t>
  </si>
  <si>
    <t>francesco.mannocchi@libero.it</t>
  </si>
  <si>
    <t>mariani.cm@libero.it</t>
  </si>
  <si>
    <t>prediopotantino@gmail.com</t>
  </si>
  <si>
    <t>marinomary@libero.it</t>
  </si>
  <si>
    <t>g.giovanna22@fastwebnet.it</t>
  </si>
  <si>
    <t>nan_a82@libero.it</t>
  </si>
  <si>
    <t>mamascaro@gmail.com</t>
  </si>
  <si>
    <t>massenzipaola@libero.it</t>
  </si>
  <si>
    <t>luciano347@teletu.it</t>
  </si>
  <si>
    <t>giovamicalizzi@gmail.com</t>
  </si>
  <si>
    <t>rosariamigliore@virgilio.it</t>
  </si>
  <si>
    <t>francescamingardi@hotmail.com</t>
  </si>
  <si>
    <t>sabrina.morsilli@libero.it</t>
  </si>
  <si>
    <t>patty.mtt@gmail.com</t>
  </si>
  <si>
    <t>antonella.neri@tiscali.it</t>
  </si>
  <si>
    <t>pagani.f@hotmail.com</t>
  </si>
  <si>
    <t>isabellapalermo101@gmail.com</t>
  </si>
  <si>
    <t>orsolapalladino@libero.it</t>
  </si>
  <si>
    <t>chiara-pappalardo@libero.it</t>
  </si>
  <si>
    <t>pmantonietta1966@gmail.com</t>
  </si>
  <si>
    <t>roberta.pichirallo@gmail.com</t>
  </si>
  <si>
    <t>susannapiermartiri@hotmail.com</t>
  </si>
  <si>
    <t>mchiara.pinna@gmail.com</t>
  </si>
  <si>
    <t>v.pirelli@inwind.it</t>
  </si>
  <si>
    <t>l.pollastri25@gmail.com</t>
  </si>
  <si>
    <t>mariagraziapollicelli@virgilio.it</t>
  </si>
  <si>
    <t>bruno.previtali@libero.it</t>
  </si>
  <si>
    <t>silviaproto@live.com</t>
  </si>
  <si>
    <t>caterina.pugliese4@istruzione.it</t>
  </si>
  <si>
    <t>randazzogiulia@gmail.com</t>
  </si>
  <si>
    <t>annaruggiero_015@fastwebnet.it</t>
  </si>
  <si>
    <t>domenicorutigliano87@gmail.com</t>
  </si>
  <si>
    <t>stefano.sabene@istruzione.it</t>
  </si>
  <si>
    <t>mariagrazia59.santi@gmail.com</t>
  </si>
  <si>
    <t>marcello.santoro@hotmail.com</t>
  </si>
  <si>
    <t>ascafati52@gmail.com</t>
  </si>
  <si>
    <t>enzas77@libero.it</t>
  </si>
  <si>
    <t>giorgia.scialdone@yahoo.it</t>
  </si>
  <si>
    <t>tittiserafini72@libero.it</t>
  </si>
  <si>
    <t>graziamaria.sero@gmail.com</t>
  </si>
  <si>
    <t>grazia.solferino@gmail.com</t>
  </si>
  <si>
    <t>antonietta_sozio@libero.it</t>
  </si>
  <si>
    <t>flora.sparano@alice.it</t>
  </si>
  <si>
    <t>teresa.spinelli68@gmail.com</t>
  </si>
  <si>
    <t>danielasposato78@gmail.com</t>
  </si>
  <si>
    <t>stacca.marco@gmail.com</t>
  </si>
  <si>
    <t>antonellasuriano@yahoo.it</t>
  </si>
  <si>
    <t>gab.tanzi@alice.it</t>
  </si>
  <si>
    <t>filomenataverna14@gmail.com</t>
  </si>
  <si>
    <t>perla-pace@libero.it</t>
  </si>
  <si>
    <t>vincenzo.tonziello@tin.it</t>
  </si>
  <si>
    <t>daniela.troiano@fastwebnet.it</t>
  </si>
  <si>
    <t>trmrosa@libero.it</t>
  </si>
  <si>
    <t>emilia-vaccaro@virgilio.it</t>
  </si>
  <si>
    <t>mauravalentini@libero.it</t>
  </si>
  <si>
    <t>claudio.vicentini@fastwebnet.it</t>
  </si>
  <si>
    <t>villa.simonetta@gmail.com</t>
  </si>
  <si>
    <t>marviso@tiscali.it</t>
  </si>
  <si>
    <t>patrizia.zinni@menesatti.com</t>
  </si>
  <si>
    <t>n. ore totali per dad</t>
  </si>
  <si>
    <t>doc DaD</t>
  </si>
  <si>
    <t>Collaboratori DS</t>
  </si>
  <si>
    <t>Ref di plesso</t>
  </si>
  <si>
    <t>Animatore Digitale</t>
  </si>
  <si>
    <t>residuo da utilizzare per compenso DaD</t>
  </si>
  <si>
    <t>Totale Lordo Dip. FIS
(Progetti e att. Funzionali)</t>
  </si>
  <si>
    <t>TOTALE L. DIP.</t>
  </si>
  <si>
    <t>compenso L. dip. per ciascun docente</t>
  </si>
  <si>
    <t>DOCENTE</t>
  </si>
  <si>
    <t>MAGGIOR CARICO ALUNNI DISABILI</t>
  </si>
  <si>
    <t>INTENSIFICAZIONE COVID-19</t>
  </si>
  <si>
    <t>MAGGIORCARICO PER CS SGRAVIO MANSIONI</t>
  </si>
  <si>
    <t>2021/2022</t>
  </si>
  <si>
    <t>Bonus premiale</t>
  </si>
  <si>
    <t>2556</t>
  </si>
  <si>
    <t>6</t>
  </si>
  <si>
    <t>TOTALE ECONOMIE</t>
  </si>
  <si>
    <t>Comm.: progettazione sostegno</t>
  </si>
  <si>
    <t>Ref. Covid</t>
  </si>
  <si>
    <t>VALORIZZAZIONE DEL PERSONALE SCOLASTICO</t>
  </si>
  <si>
    <t>Valorizzazione personale scolastico</t>
  </si>
  <si>
    <t>Economie Valorizzazione personale scolastico</t>
  </si>
  <si>
    <t>Comunicazione Budget MOF</t>
  </si>
  <si>
    <t xml:space="preserve">disponibilità valorizzazione personale </t>
  </si>
  <si>
    <t xml:space="preserve">disponibilità FIS </t>
  </si>
  <si>
    <t>FIS da contrattare</t>
  </si>
  <si>
    <t>Ore eccedenti</t>
  </si>
  <si>
    <t>Att. Aggiuntive di insegnamento</t>
  </si>
  <si>
    <t>inserire zero se non presente il DSGA titolare</t>
  </si>
  <si>
    <t>inserire zero se non presente il DSGA facente funzione</t>
  </si>
  <si>
    <t>FIS+ Valorizzazione (senza DSGA)</t>
  </si>
  <si>
    <t>Economie FIS</t>
  </si>
  <si>
    <t>Economie Valorizzazione del personale scolastico</t>
  </si>
  <si>
    <t>SUBTOTALE</t>
  </si>
  <si>
    <t xml:space="preserve">Piccola manutenzione </t>
  </si>
  <si>
    <t>Assistente Tecnico</t>
  </si>
  <si>
    <t>DSGA</t>
  </si>
  <si>
    <t>ASSISTENTI TECNICI</t>
  </si>
  <si>
    <t>ASSISTENTI AMMINISTRATIVI</t>
  </si>
  <si>
    <t>Innovazione, semplificazione, miglioramento/efficienza</t>
  </si>
  <si>
    <t xml:space="preserve">Maggior carico covid </t>
  </si>
  <si>
    <t>A.T.</t>
  </si>
  <si>
    <t>cognome</t>
  </si>
  <si>
    <t>4) Previsione indennità di direzione sostituto D.S.G.A. per giorni</t>
  </si>
  <si>
    <t>5) Indennità di Direzione al D.S.G.A. facente funzioni</t>
  </si>
  <si>
    <t>6) Indennità di Direzione al D.S.G.A. titolare</t>
  </si>
  <si>
    <t>Finanziamento indennità di sostituzione del DSGA precedenti anni scolastici</t>
  </si>
  <si>
    <t>3) Finanziamento indennità di sostituzione del DSGA precedenti anni scolastici</t>
  </si>
  <si>
    <t>FIS Finanziamento indennità di sostituzione del DSGA precedenti anni scolastici</t>
  </si>
  <si>
    <t>Ore eccedenti +/o pratica sportiva</t>
  </si>
  <si>
    <t>VEDI - Piano di riparto presente nel SIRG - sottosistema Spese Web - 
SIDI - Applicazioni MEF - Applicazioni SPT - Accedi al portale NoiPA - alla voce Gestione accessorie - Attività uffici - Compensi accessori - Acessori C.U. -  consultazione Piano di Riparto</t>
  </si>
  <si>
    <t>2022/2023</t>
  </si>
  <si>
    <t>Schema generale riassuntivo del Fondo (MOF) per la contrattazione integrativa a confronto con il corrispondente dell'anno precedente, compresi i nuovi finanziamenti erogati con successive emisioni, alla scuola dal MI</t>
  </si>
  <si>
    <t>Relazione illustrativa dell’ipotesi di Contratto Integrativo d’Istituto</t>
  </si>
  <si>
    <t>Legittimità giuridica</t>
  </si>
  <si>
    <t>(art. 40bis, comma 5, D.Lgs 165/2001 come modificato dal D.Lgs 150/2009, circ. MEF n. 25 del 19/07/2012)</t>
  </si>
  <si>
    <t>Obiettivo</t>
  </si>
  <si>
    <t>Corretta quantificazione e finalizzazione dell’uso delle risorse, rispetto della compatibilità economico-finanziaria nei limiti di legge e di contratto, facilitazione delle verifiche da parte degli organi di controllo e trasparenza nei confronti del cittadino.</t>
  </si>
  <si>
    <t xml:space="preserve">Modalità di Redazione </t>
  </si>
  <si>
    <t xml:space="preserve">Finalità </t>
  </si>
  <si>
    <t>Struttura</t>
  </si>
  <si>
    <t>Composta da 2 moduli: - “Illustrazione degli aspetti procedurali e sintesi del contenuto del contratto”; -“Illustrazione dell’articolato del contratto e attestazione della compatibilità con i vincoli derivanti da norme di legge e di contratto nazionale; modalità di utilizzo delle risorse accessorie; risultati attesi in relazione agli utilizzi del fondo ed all’erogazione delle risorse premiali; altre informazioni utili”.</t>
  </si>
  <si>
    <t>PREMESSA</t>
  </si>
  <si>
    <t>Data di sottoscrizione dell’ipotesi di contratto</t>
  </si>
  <si>
    <t>Periodo temporale di vigenza</t>
  </si>
  <si>
    <t>A. S.</t>
  </si>
  <si>
    <t xml:space="preserve"> e comunque fino al rinnovo</t>
  </si>
  <si>
    <t>Parte Pubblica (dirigente scolastico):</t>
  </si>
  <si>
    <t>SPANO' Federico</t>
  </si>
  <si>
    <t>RSU DI ISTITUTO</t>
  </si>
  <si>
    <t xml:space="preserve">Componenti: </t>
  </si>
  <si>
    <t xml:space="preserve">Organizzazioni sindacali ammesse alla contrattazione </t>
  </si>
  <si>
    <t xml:space="preserve">Firmatarie del contratto: </t>
  </si>
  <si>
    <t>Composizione della delegazione trattante</t>
  </si>
  <si>
    <t>Soggetti destinatari</t>
  </si>
  <si>
    <t>Personale DOCENTE E ATA</t>
  </si>
  <si>
    <t>Materie trattate dal contratto integrativo (descrizione sintetica)</t>
  </si>
  <si>
    <t>NORME TRANSITORIE E FINALI</t>
  </si>
  <si>
    <t xml:space="preserve">Attestazione del rispetto degli obblighi di legge che in caso di inadempimento comportano la sanzione del divieto di erogazione della retribuzione  accessoria </t>
  </si>
  <si>
    <t>È stato adottato il Piano della performance previsto dall’art. 10 del d.lgs. 150/2009?</t>
  </si>
  <si>
    <t>Amministrazione in attesa del DPCM volto a regolare “i limiti e le modalità di applicazione dei Titoli II e III del d.lgs 150/99”.</t>
  </si>
  <si>
    <t>La Relazione della Performance è stata validata dall’OIV ai sensi dell’articolo 14, comma 6. del d.lgs. n. 150/2009?</t>
  </si>
  <si>
    <t>Amministrazione esplicitamente esclusa dalla costituzione degli organismi indipendenti di valutazione dal D.Lgs. 150/2009.</t>
  </si>
  <si>
    <t xml:space="preserve">Intervento dell’Organo di controllo interno. 
Allegazione della Certificazione dell’Organo di controllo interno alla Relazione illustrativa.
</t>
  </si>
  <si>
    <t>L’ipotesi di contratto sottoscritta il</t>
  </si>
  <si>
    <t xml:space="preserve">Parte non pertinente allo specifico accordo illustrato </t>
  </si>
  <si>
    <t>Amministrazione in attesa del DPCM volto a regolare “i limiti e le modalità di applicazione dei Titoli II e III del d.lgs 150/99”</t>
  </si>
  <si>
    <t>Il Programma triennale per la trasparenza e l’integrità previsto dall’art. 11, comma 2 del d.lgs. 150/2009, è pubblicato sul sito web della scuola</t>
  </si>
  <si>
    <t xml:space="preserve">Rispetto dell’iter adempimenti proceduralee degli atti propedeutici e successivi alla contrattazione
</t>
  </si>
  <si>
    <t>Osservazioni:</t>
  </si>
  <si>
    <t>La presente Relazione illustrativa e la relazione tecnico-finanziaria allegate al contratto integrativo sono conformi:</t>
  </si>
  <si>
    <t>a) ai vincoli derivanti dal contratto nazionale, anche con riferimento alle materie contrattabili, espressamente delegate dal contratto nazionale alla contrattazione integrativa</t>
  </si>
  <si>
    <t>b) ai vincoli derivanti da norme di legge e dello stesso d.lgs. n.165 del 2001, che per espressa disposizione legislativa sono definite "imperative" e, quindi, inderogabili a livello di contrattazione integrativa;</t>
  </si>
  <si>
    <t xml:space="preserve">c) alle disposizioni sul trattamento accessorio; </t>
  </si>
  <si>
    <t>d) alla compatibilità economico-finanziaria;</t>
  </si>
  <si>
    <t>e) ai vincoli di bilancio risultanti dagli strumenti della programmazione annuale.</t>
  </si>
  <si>
    <t>MODULO 2</t>
  </si>
  <si>
    <t>Il sistema delle relazioni sindacali, nel rispetto delle distinzioni dei ruoli e delle rispettive responsabilità dell’amministrazione scolastica e dei sindacati, persegue l’obiettivo di contemperare l’interesse dei dipendenti al miglioramento delle condizioni di lavoro e alla crescita professionale con l’esigenza di incrementare l’efficacia e l’efficienza dei servizi prestati alla collettività. Esso è improntato alla correttezza e trasparenza dei comportamenti.
La contrattazione integrativa di istituto è finalizzata ad incrementare la qualità del servizio scolastico, sostenendo i processi innovatori in atto, anche mediante la valorizzazione delle professionalità coinvolte. Si svolge alle condizioni previste dagli artt. 40 e 40 bis del decreto legislativo n. 165/2001.
La verifica sulla compatibilità dei costi della contrattazione collettiva integrativa si attua ai sensi dell’art. 48 del D.lgs. n.165/2001.</t>
  </si>
  <si>
    <t xml:space="preserve">Le attività retribuite, compatibilmente con le risorse finanziarie disponibili, sono quelle relative alle diverse esigenze didattiche, organizzative, di ricerca e di valutazione e alle aree di personale interno alla scuola, eventualmente prevedendo compensi anche in misura forfettaria, definiti in sede di contrattazione, in correlazione con il POF, su delibera del Consiglio d’Istituto, il quale, a tal fine, approva il piano elaborato dal collegio dei docenti, sulla base delle linee di indirizzo emanate dal dirigente scolastico. 
La ripartizione delle risorse del fondo  tiene conto, anche con riferimento alle consistenze organiche delle aree, docenti ed ATA, dei vari ordini e gradi di scuola presenti nell'unità scolastica.
Per gli insegnanti la finalizzazione delle risorse è prioritariamente orientata agli impegni didattici, ore aggiuntive di insegnamento, di approfondimento disciplinare e di ampliamento dell’Offerta Formativa. La progettazione è ricondotta ad unitarietà nell’ambito del POF, evitando burocratizzazioni e  frammentazioni dei progetti.
</t>
  </si>
  <si>
    <t xml:space="preserve">Per gli Uffici Amministrativi ed i servizi ausiliari l’obiettivo che si intende perseguire è quello del continuo miglioramento degli standard dei servizi offerti all’utenza, attraverso la dematerializzazione, ormai attivata dal 2016, con notevoli perfomance sull'organizzazione del lavoro.
In particolare il Contratto Integrativo di Istituto si compone di n. 46 articoli, distinti in n. 9 Capitoli, che qui di seguito sono sinteticamente illustrati.
</t>
  </si>
  <si>
    <t>CAPITOLO I – DISPOSIZIONI GENERALI</t>
  </si>
  <si>
    <t>Esplicita il personale cui il contratto è rivolto, la durata e la decorrenza.</t>
  </si>
  <si>
    <t>Sono qui indicate le modalità per la risoluzione delle controversie derivanti da interpretazioni diverse di una clausola.</t>
  </si>
  <si>
    <t>CAPITOLO II - RELAZIONI SINDACALI</t>
  </si>
  <si>
    <t>L’articolo evidenzia il prezioso ruolo delle relazioni sindacali all’interno dell’istituto, quale risorsa  al fine di creare il giusto equilibrio tra l'interesse professionale dei lavoratori e l'esigenza di migliorare l'efficacia del servizio, attraverso gli strumenti di Contrattazione integrativa - Informazione preventiva - Informazione successiva - Interpretazione autentica.</t>
  </si>
  <si>
    <t xml:space="preserve">L’articolo stabilisce le modalità di convocazione delle riunioni informative e di contrattazione. Inoltre indica l’individuazione del RLS in seno alla RSU </t>
  </si>
  <si>
    <t>Vi sono indicati spazi e modalità di azione della RSU all’interno dell’istituto.</t>
  </si>
  <si>
    <t>L’articolo indica la documentazione che il Dirigente scolastico pone a disposizione della RSU e delle OO.SS.</t>
  </si>
  <si>
    <t>In considerazione del fatto che l’istituto si compone di n. 4 plessi, dei quali solo due sono sede di seggio elettorale, l’articolo disciplina l’organizzazione del servizio nei plessi funzionanti nei periodi elettorali.</t>
  </si>
  <si>
    <t>Stabilisce il numero minimo di addetti   in caso di adesione massiccia del Personale ATA ad ogni assemblea, nonché i criteri per la relativa selezione. Precisa anche gli orari di indizione di assemblee rivolte al Personale docente e, rispettivamente, al Personale ATA.</t>
  </si>
  <si>
    <t>Stabilisce il contingente minimo del Personale ATA, nonché i criteri di individuazione dei precettandi, nei casi di sciopero coincidente con attività imprescindibili previste dalla vigente normativa.</t>
  </si>
  <si>
    <t>Precisa l’entità e le modalità di fruizione dei permessi previsti a favore della RSU di Istituto</t>
  </si>
  <si>
    <t>Indica la possibilità, per la RSU, di indire, tra i lavoratori, un referendum prima della sottoscrizione del contratto integrativo di istituto.</t>
  </si>
  <si>
    <t>CAPITOLO  III – ORGANIZZAZIONE DEL LAVORO PERSONALE ATA</t>
  </si>
  <si>
    <t>Definisce i relativi criteri</t>
  </si>
  <si>
    <t>Definisce i criteri per l’assegnazione ai settori di lavoro.</t>
  </si>
  <si>
    <t>Definisce i criteri per la definizione dell’orario di lavoro.</t>
  </si>
  <si>
    <t>Richiama le prerogative del Consiglio d’Istituto in materia di calendario scolastico.</t>
  </si>
  <si>
    <t>Disciplina assenze volontarie e ritardi del personale ATA.</t>
  </si>
  <si>
    <t>Disciplina i compensi al personale ATA in caso di assenza dei colleghi e di altre necessità straordinarie dell’istituto.</t>
  </si>
  <si>
    <t>Precisa il criterio da applicare in caso di esubero delle richieste rispetto alle esigenze di servizio.</t>
  </si>
  <si>
    <t>CAPITOLO  IV – ORGANIZZAZIONE DEL LAVORO  PERSONALE DOCENTE</t>
  </si>
  <si>
    <t>Disciplina la materia con particolare riferimento alla copertura di posti resisi liberi.</t>
  </si>
  <si>
    <t>Disciplina l’individuazione delle figure docenti da assegnare ai vari incarichi.</t>
  </si>
  <si>
    <t>Disciplina l’organizzazione dell’orario di lezione con particolare riguardo all’equità dei carichi di lavoro.</t>
  </si>
  <si>
    <t>Prevede l’esplicitazione e la calendarizzazione delle attività funzionali all’insegnamento previste dal Contratto Nazionale per ogni anno scolastico e per i docenti di ogni Ordine di scuola contemplato dall’I.C..</t>
  </si>
  <si>
    <t xml:space="preserve">Ribadisce le modalità con cui è possibile risolvere i problemi connessi con l’assenza di un docente, a tutela della sicurezza di ogni alunno, del diritto allo studio e nel rispetto del disposto della legge finanziaria. </t>
  </si>
  <si>
    <t>L’articolo precisa le modalità di fruizione dei permessi brevi</t>
  </si>
  <si>
    <t>CAPITOLO V – UTILIZZAZIONE DEL COMPENSO ACCESSORIO – NORME COMUNI</t>
  </si>
  <si>
    <t>I due articoli precisano il potenziale accesso agli incarichi aggiuntivi per tutti i docenti, nonché le modalità di conferimento degli stessi.</t>
  </si>
  <si>
    <t>Prevede un compenso percentuale a favore del Personale coinvolto di progettazione, gestione amministrativo-contabile, attuazione di progetti finanziati da enti esterni.</t>
  </si>
  <si>
    <t>Puntualizza il vincolo di destinazione di risorse finalizzate (FF.SS., incarichi specifici, ecc.).</t>
  </si>
  <si>
    <t>È l’articolo in cui si quantifica l’entità delle risorse assegnate all’I.S. per retribuire i compensi accessori.</t>
  </si>
  <si>
    <t>Esplicita le percentuali di ripartizione del FIS tra docenti e ATA, la percentuale del fondo di riserva, la destinazione di eventuali economie.</t>
  </si>
  <si>
    <t>CAPITOLO VI – COMPENSO ACCESSORIO DOCENTI</t>
  </si>
  <si>
    <t>I quattro articoli indicano l’entità del finanziamento annuale relativo alle diverse voci di spesa e le tipologie di attività da retribuire per “maggiore impegno”</t>
  </si>
  <si>
    <t>CAPITOLO VII - COMPENSO ACCESSORIO PERSONALE ATA</t>
  </si>
  <si>
    <t>Esplicita i criteri per l’attribuzione delle attività aggiuntive, per la loro remunerazione o recupero.</t>
  </si>
  <si>
    <t>Riporta i riferimenti normativi, che regolano l’attribuzione dell’indennità di direzione al DSGA titolare, in posizione di comando, all’eventuale sostituto.</t>
  </si>
  <si>
    <t>Riporta l’entità delle risorse annuali a favore del Personale ATA.</t>
  </si>
  <si>
    <t>Regola le attività di intensificazione, di quelle attività cioè prestate in orario ordinario, ma con maggior aggravio per assenza di colleghi.</t>
  </si>
  <si>
    <t>Indica l’entità delle risorse da destinare ad incarichi specifici e l’eventuale presenza, tra gli addetti ATA, di lavoratori destinatari di posizioni economiche.</t>
  </si>
  <si>
    <t>CAPITOLO VIII – ATTUAZIONE DELLA NORMATIVA IN MATERIA DI SICUREZZA NEI LUOGHI DI LAVORO</t>
  </si>
  <si>
    <t>L’articolo indica la procedura per l’individuazione del RLS ed il lavoratore che ricopre tale funzione.</t>
  </si>
  <si>
    <t>L’articolo indica la procedura per l’individuazione del RSPP ed il lavoratore o professionista esterno che ricopre tale funzione.</t>
  </si>
  <si>
    <t>CAPITOLO IX – NORME TRANSITORIE E FINALI</t>
  </si>
  <si>
    <t>Ribadisce la necessità di monitorare costantemente il risultato della prestazione remunerata con retribuzione accessoria.</t>
  </si>
  <si>
    <t>L’articolo precisa che il contratto integrativo di istituto è valido fino a nuova contrattazione.</t>
  </si>
  <si>
    <t>Indica la procedura e i tempi per la liquidazione del compenso accessorio.</t>
  </si>
  <si>
    <t>Prevede la riconvocazione del tavolo contrattuale nel caso di attribuzione di nuove risorse.</t>
  </si>
  <si>
    <t>Il Dirigente Scolastico</t>
  </si>
  <si>
    <t>Documento firmato digitalmente ai sensi del CAD e norme ad esso connesse</t>
  </si>
  <si>
    <t>viene inviata</t>
  </si>
  <si>
    <t>per la certificazione di compatibilità finanziaria ai Revisori dei Conti territorialmente competenti. La certificazione riguarda sia il contratto, sia la relazione illustrativa e la relazione tecnico-finanziaria</t>
  </si>
  <si>
    <t>MODULO 1</t>
  </si>
  <si>
    <t>A) Presemessa dell’articolato del contratto</t>
  </si>
  <si>
    <t>B) Illustrazione dell’articolato del contratto</t>
  </si>
  <si>
    <t>C) Quadro di sintesidi utilizzo delle risorse</t>
  </si>
  <si>
    <t xml:space="preserve">Di seguito si indicano le attività e i relativi compensi stabiliti per il personale interessato: </t>
  </si>
  <si>
    <t>Personale docenta</t>
  </si>
  <si>
    <t>Di seguito si indicano le risorse finanziare assegnate all'istituzione scolastica</t>
  </si>
  <si>
    <r>
      <t xml:space="preserve"> La presente relazione illustrativa è stata redatta tenendo conto del modello proposto dal MEF – Dipartimento della Ragioneria Generale dello Stato – con circolare n. 25 del 19/07/2012.</t>
    </r>
    <r>
      <rPr>
        <i/>
        <sz val="13"/>
        <color rgb="FF000000"/>
        <rFont val="Times New Roman"/>
        <family val="1"/>
      </rPr>
      <t xml:space="preserve"> </t>
    </r>
    <r>
      <rPr>
        <i/>
        <sz val="13"/>
        <color theme="1"/>
        <rFont val="Times New Roman"/>
        <family val="1"/>
      </rPr>
      <t xml:space="preserve">Gli schemi sono articolati in moduli, a loro volta divisi in sezioni, dettagliate in voci e sotto voci rilevanti per lo specifico contratto integrativo oggetto di esame. Le parti ritenute non pertinenti sono presenti nella relazione illustrativa e nella relazione tecnico-finanziaria, completate dalla formula “parte non pertinente allo specifico accordo illustrato”. </t>
    </r>
  </si>
  <si>
    <r>
      <t>Descrizione utilizzo delle risorse dell’anno scolastico 2020-2021</t>
    </r>
    <r>
      <rPr>
        <b/>
        <i/>
        <sz val="13"/>
        <color theme="1"/>
        <rFont val="Times New Roman"/>
        <family val="1"/>
      </rPr>
      <t xml:space="preserve"> </t>
    </r>
    <r>
      <rPr>
        <i/>
        <sz val="13"/>
        <color theme="1"/>
        <rFont val="Times New Roman"/>
        <family val="1"/>
      </rPr>
      <t>per</t>
    </r>
    <r>
      <rPr>
        <i/>
        <sz val="13"/>
        <color rgb="FF000000"/>
        <rFont val="Times New Roman"/>
        <family val="1"/>
      </rPr>
      <t xml:space="preserve"> il personale con rapporto di lavo­ro a tempo indeterminato e a tempo de­terminato appartenente alle seguenti aree professionali:                                                                                                                                         a) area della funzione docente;
b) area dei servizi generali, tecnici e amministrativi
</t>
    </r>
  </si>
  <si>
    <r>
      <t>(</t>
    </r>
    <r>
      <rPr>
        <sz val="13"/>
        <color rgb="FF000000"/>
        <rFont val="Times New Roman"/>
        <family val="1"/>
      </rPr>
      <t>rappresentanti territoriali delle organizzazioni sindacali di categoria firmatarie del presente CCNL, come previsto dall’Accordo quadro 7-8-1998 sulla costituzione della RSU (</t>
    </r>
    <r>
      <rPr>
        <sz val="13"/>
        <color theme="1"/>
        <rFont val="Times New Roman"/>
        <family val="1"/>
      </rPr>
      <t>elenco sigle):</t>
    </r>
  </si>
  <si>
    <r>
      <t xml:space="preserve">1.     </t>
    </r>
    <r>
      <rPr>
        <sz val="13"/>
        <color theme="1"/>
        <rFont val="Times New Roman"/>
        <family val="1"/>
      </rPr>
      <t>DISPOSIZIONI GENERALI</t>
    </r>
    <r>
      <rPr>
        <i/>
        <sz val="13"/>
        <color rgb="FF000000"/>
        <rFont val="Times New Roman"/>
        <family val="1"/>
      </rPr>
      <t>;</t>
    </r>
    <r>
      <rPr>
        <sz val="13"/>
        <color theme="1"/>
        <rFont val="Times New Roman"/>
        <family val="1"/>
      </rPr>
      <t xml:space="preserve"> </t>
    </r>
  </si>
  <si>
    <r>
      <t xml:space="preserve">2.     </t>
    </r>
    <r>
      <rPr>
        <sz val="13"/>
        <color theme="1"/>
        <rFont val="Times New Roman"/>
        <family val="1"/>
      </rPr>
      <t>RELAZIONI SINDACALI</t>
    </r>
    <r>
      <rPr>
        <i/>
        <sz val="13"/>
        <color rgb="FF000000"/>
        <rFont val="Times New Roman"/>
        <family val="1"/>
      </rPr>
      <t>;</t>
    </r>
  </si>
  <si>
    <r>
      <t xml:space="preserve">3.     </t>
    </r>
    <r>
      <rPr>
        <sz val="13"/>
        <color theme="1"/>
        <rFont val="Times New Roman"/>
        <family val="1"/>
      </rPr>
      <t>ORGANIZZAZIONE DEL LAVORO PERSONALE ATA</t>
    </r>
    <r>
      <rPr>
        <i/>
        <sz val="13"/>
        <color rgb="FF000000"/>
        <rFont val="Times New Roman"/>
        <family val="1"/>
      </rPr>
      <t>;</t>
    </r>
  </si>
  <si>
    <r>
      <t xml:space="preserve">4.     </t>
    </r>
    <r>
      <rPr>
        <sz val="13"/>
        <color theme="1"/>
        <rFont val="Times New Roman"/>
        <family val="1"/>
      </rPr>
      <t>ORGANIZZAZIONE DEL LAVORO PERSONALE DOCENTE</t>
    </r>
    <r>
      <rPr>
        <i/>
        <sz val="13"/>
        <color rgb="FF000000"/>
        <rFont val="Times New Roman"/>
        <family val="1"/>
      </rPr>
      <t>;</t>
    </r>
  </si>
  <si>
    <r>
      <t xml:space="preserve">5.     </t>
    </r>
    <r>
      <rPr>
        <sz val="13"/>
        <color theme="1"/>
        <rFont val="Times New Roman"/>
        <family val="1"/>
      </rPr>
      <t>UTILIZZAZIONE DEL COMPENSO ACCESSORIO – NORME COMUNI</t>
    </r>
    <r>
      <rPr>
        <i/>
        <sz val="13"/>
        <color rgb="FF000000"/>
        <rFont val="Times New Roman"/>
        <family val="1"/>
      </rPr>
      <t>;</t>
    </r>
  </si>
  <si>
    <r>
      <t xml:space="preserve">6.     </t>
    </r>
    <r>
      <rPr>
        <sz val="13"/>
        <color theme="1"/>
        <rFont val="Times New Roman"/>
        <family val="1"/>
      </rPr>
      <t>COMPENSO ACCESSORIO DOCENTI</t>
    </r>
    <r>
      <rPr>
        <i/>
        <sz val="13"/>
        <color rgb="FF000000"/>
        <rFont val="Times New Roman"/>
        <family val="1"/>
      </rPr>
      <t>;</t>
    </r>
  </si>
  <si>
    <r>
      <t xml:space="preserve">7.     </t>
    </r>
    <r>
      <rPr>
        <sz val="13"/>
        <color theme="1"/>
        <rFont val="Times New Roman"/>
        <family val="1"/>
      </rPr>
      <t>COMPENSO ACCESSORIO PERSONALE ATA</t>
    </r>
    <r>
      <rPr>
        <i/>
        <sz val="13"/>
        <color rgb="FF000000"/>
        <rFont val="Times New Roman"/>
        <family val="1"/>
      </rPr>
      <t>;</t>
    </r>
  </si>
  <si>
    <r>
      <t xml:space="preserve">8.     </t>
    </r>
    <r>
      <rPr>
        <sz val="13"/>
        <color theme="1"/>
        <rFont val="Times New Roman"/>
        <family val="1"/>
      </rPr>
      <t>ATTUAZIONE DELLA NORMATIVA IN MATERIA DI SICUREZZA NEI LUOGHI DI LAVORO</t>
    </r>
    <r>
      <rPr>
        <i/>
        <sz val="13"/>
        <color rgb="FF000000"/>
        <rFont val="Times New Roman"/>
        <family val="1"/>
      </rPr>
      <t>;</t>
    </r>
  </si>
  <si>
    <r>
      <t>È stato assolto l’obbligo di pubblicazione di cui ai commi 6 e 8 dell’art. 11 del d.lgs. 150/2009?</t>
    </r>
    <r>
      <rPr>
        <b/>
        <sz val="13"/>
        <color theme="1"/>
        <rFont val="Times New Roman"/>
        <family val="1"/>
      </rPr>
      <t xml:space="preserve"> </t>
    </r>
  </si>
  <si>
    <r>
      <t xml:space="preserve">Art. 1 - </t>
    </r>
    <r>
      <rPr>
        <sz val="13"/>
        <color theme="1"/>
        <rFont val="Times New Roman"/>
        <family val="1"/>
      </rPr>
      <t>Campo di applicazione, decorrenza e durata</t>
    </r>
  </si>
  <si>
    <r>
      <t>Art. 2 -</t>
    </r>
    <r>
      <rPr>
        <sz val="13"/>
        <color theme="1"/>
        <rFont val="Arial"/>
        <family val="2"/>
      </rPr>
      <t xml:space="preserve"> </t>
    </r>
    <r>
      <rPr>
        <sz val="13"/>
        <color theme="1"/>
        <rFont val="Times New Roman"/>
        <family val="1"/>
      </rPr>
      <t>Interpretazione autentica</t>
    </r>
  </si>
  <si>
    <r>
      <t>Art. 3 -</t>
    </r>
    <r>
      <rPr>
        <sz val="13"/>
        <color theme="1"/>
        <rFont val="Arial"/>
        <family val="2"/>
      </rPr>
      <t xml:space="preserve"> </t>
    </r>
    <r>
      <rPr>
        <sz val="13"/>
        <color theme="1"/>
        <rFont val="Times New Roman"/>
        <family val="1"/>
      </rPr>
      <t>Obiettivi e strumenti</t>
    </r>
  </si>
  <si>
    <r>
      <t>Art. 4</t>
    </r>
    <r>
      <rPr>
        <sz val="13"/>
        <color theme="1"/>
        <rFont val="Times New Roman"/>
        <family val="1"/>
      </rPr>
      <t xml:space="preserve"> - Rapporti tra RSU e Dirigente</t>
    </r>
  </si>
  <si>
    <r>
      <t>Art. 5</t>
    </r>
    <r>
      <rPr>
        <sz val="13"/>
        <color theme="1"/>
        <rFont val="Times New Roman"/>
        <family val="1"/>
      </rPr>
      <t xml:space="preserve"> – Attività sindacale</t>
    </r>
  </si>
  <si>
    <r>
      <t>Art. 6</t>
    </r>
    <r>
      <rPr>
        <sz val="13"/>
        <color theme="1"/>
        <rFont val="Times New Roman"/>
        <family val="1"/>
      </rPr>
      <t xml:space="preserve"> – Documentazione</t>
    </r>
  </si>
  <si>
    <r>
      <t>Art. 7</t>
    </r>
    <r>
      <rPr>
        <sz val="13"/>
        <color theme="1"/>
        <rFont val="Times New Roman"/>
        <family val="1"/>
      </rPr>
      <t xml:space="preserve"> – Criteri per l'utilizzo del personale in caso di elezioni</t>
    </r>
  </si>
  <si>
    <r>
      <t>Art. 8</t>
    </r>
    <r>
      <rPr>
        <sz val="13"/>
        <color theme="1"/>
        <rFont val="Times New Roman"/>
        <family val="1"/>
      </rPr>
      <t xml:space="preserve"> – Servizi minimi essenziali in caso di assemblea in orario di servizio</t>
    </r>
  </si>
  <si>
    <r>
      <t>Art. 9</t>
    </r>
    <r>
      <rPr>
        <sz val="13"/>
        <color theme="1"/>
        <rFont val="Times New Roman"/>
        <family val="1"/>
      </rPr>
      <t xml:space="preserve"> – Servizi minimi essenziali in caso di sciopero</t>
    </r>
  </si>
  <si>
    <r>
      <t>Art. 10</t>
    </r>
    <r>
      <rPr>
        <sz val="13"/>
        <color theme="1"/>
        <rFont val="Times New Roman"/>
        <family val="1"/>
      </rPr>
      <t xml:space="preserve"> – Permessi sindacali retribuiti</t>
    </r>
  </si>
  <si>
    <r>
      <t>Art. 11</t>
    </r>
    <r>
      <rPr>
        <sz val="13"/>
        <color theme="1"/>
        <rFont val="Times New Roman"/>
        <family val="1"/>
      </rPr>
      <t xml:space="preserve"> – Referendum</t>
    </r>
  </si>
  <si>
    <r>
      <t>Art. 12</t>
    </r>
    <r>
      <rPr>
        <sz val="13"/>
        <color theme="1"/>
        <rFont val="Times New Roman"/>
        <family val="1"/>
      </rPr>
      <t xml:space="preserve"> – Personale ATA: Assegnazione ai plessi, succursali e sezioni staccate</t>
    </r>
  </si>
  <si>
    <r>
      <t>Art. 13</t>
    </r>
    <r>
      <rPr>
        <sz val="13"/>
        <color theme="1"/>
        <rFont val="Times New Roman"/>
        <family val="1"/>
      </rPr>
      <t xml:space="preserve"> – Personale ATA: settori di lavoro</t>
    </r>
  </si>
  <si>
    <r>
      <t>Art. 14</t>
    </r>
    <r>
      <rPr>
        <sz val="13"/>
        <color theme="1"/>
        <rFont val="Times New Roman"/>
        <family val="1"/>
      </rPr>
      <t xml:space="preserve"> – Personale ATA: orario di lavoro</t>
    </r>
  </si>
  <si>
    <r>
      <t>Art. 15</t>
    </r>
    <r>
      <rPr>
        <sz val="13"/>
        <color theme="1"/>
        <rFont val="Times New Roman"/>
        <family val="1"/>
      </rPr>
      <t xml:space="preserve"> – Chiusura uffici e sospensione dell’attività didattica</t>
    </r>
  </si>
  <si>
    <r>
      <t>Art. 16</t>
    </r>
    <r>
      <rPr>
        <sz val="13"/>
        <color theme="1"/>
        <rFont val="Times New Roman"/>
        <family val="1"/>
      </rPr>
      <t xml:space="preserve"> – Permessi brevi, ritardi, recuperi e ferie</t>
    </r>
  </si>
  <si>
    <r>
      <t>Art. 17</t>
    </r>
    <r>
      <rPr>
        <sz val="13"/>
        <color theme="1"/>
        <rFont val="Times New Roman"/>
        <family val="1"/>
      </rPr>
      <t xml:space="preserve"> – Intensificazione e straordinario</t>
    </r>
  </si>
  <si>
    <r>
      <t>Art. 18</t>
    </r>
    <r>
      <rPr>
        <sz val="13"/>
        <color theme="1"/>
        <rFont val="Times New Roman"/>
        <family val="1"/>
      </rPr>
      <t xml:space="preserve"> – Formazione ed aggiornamento</t>
    </r>
  </si>
  <si>
    <r>
      <t xml:space="preserve">Art. 19 </t>
    </r>
    <r>
      <rPr>
        <sz val="13"/>
        <color theme="1"/>
        <rFont val="Times New Roman"/>
        <family val="1"/>
      </rPr>
      <t>– Assegnazione dei docenti ai plessi</t>
    </r>
  </si>
  <si>
    <r>
      <t xml:space="preserve">Art. 20 </t>
    </r>
    <r>
      <rPr>
        <sz val="13"/>
        <color theme="1"/>
        <rFont val="Times New Roman"/>
        <family val="1"/>
      </rPr>
      <t>– Utilizzazione dei docenti in rapporto al PTOF</t>
    </r>
  </si>
  <si>
    <r>
      <t xml:space="preserve">Art. 21 </t>
    </r>
    <r>
      <rPr>
        <sz val="13"/>
        <color theme="1"/>
        <rFont val="Times New Roman"/>
        <family val="1"/>
      </rPr>
      <t>– Orario di insegnamento</t>
    </r>
  </si>
  <si>
    <r>
      <t xml:space="preserve">Art. 22 </t>
    </r>
    <r>
      <rPr>
        <sz val="13"/>
        <color theme="1"/>
        <rFont val="Times New Roman"/>
        <family val="1"/>
      </rPr>
      <t>– Piano annuale delle attività del personale docente</t>
    </r>
  </si>
  <si>
    <r>
      <t>Art. 23</t>
    </r>
    <r>
      <rPr>
        <sz val="13"/>
        <color theme="1"/>
        <rFont val="Times New Roman"/>
        <family val="1"/>
      </rPr>
      <t xml:space="preserve"> – Modalità di sostituzione del personale docente assente</t>
    </r>
  </si>
  <si>
    <r>
      <t xml:space="preserve">Art. 24 </t>
    </r>
    <r>
      <rPr>
        <sz val="13"/>
        <color theme="1"/>
        <rFont val="Times New Roman"/>
        <family val="1"/>
      </rPr>
      <t>– Permessi brevi</t>
    </r>
  </si>
  <si>
    <r>
      <t>Art. 25</t>
    </r>
    <r>
      <rPr>
        <sz val="13"/>
        <color theme="1"/>
        <rFont val="Times New Roman"/>
        <family val="1"/>
      </rPr>
      <t xml:space="preserve"> – Formazione ed aggiornamento</t>
    </r>
  </si>
  <si>
    <r>
      <t>Art. 26</t>
    </r>
    <r>
      <rPr>
        <sz val="13"/>
        <color theme="1"/>
        <rFont val="Times New Roman"/>
        <family val="1"/>
      </rPr>
      <t xml:space="preserve"> – Accesso agli incarichi</t>
    </r>
  </si>
  <si>
    <r>
      <t>Art. 27</t>
    </r>
    <r>
      <rPr>
        <sz val="13"/>
        <color theme="1"/>
        <rFont val="Times New Roman"/>
        <family val="1"/>
      </rPr>
      <t xml:space="preserve"> – Conferimento degli incarichi</t>
    </r>
  </si>
  <si>
    <r>
      <t>Art. 28</t>
    </r>
    <r>
      <rPr>
        <sz val="13"/>
        <color theme="1"/>
        <rFont val="Times New Roman"/>
        <family val="1"/>
      </rPr>
      <t xml:space="preserve"> – Compensi al personale impegnato in progetti svolti con finanziamenti esterni</t>
    </r>
  </si>
  <si>
    <r>
      <t>Art. 29</t>
    </r>
    <r>
      <rPr>
        <sz val="13"/>
        <color theme="1"/>
        <rFont val="Times New Roman"/>
        <family val="1"/>
      </rPr>
      <t xml:space="preserve"> – Attività finalizzate</t>
    </r>
  </si>
  <si>
    <r>
      <t>Art. 30</t>
    </r>
    <r>
      <rPr>
        <sz val="13"/>
        <color theme="1"/>
        <rFont val="Times New Roman"/>
        <family val="1"/>
      </rPr>
      <t xml:space="preserve"> – Risorse finanziarie disponibili</t>
    </r>
  </si>
  <si>
    <r>
      <t>Art. 31</t>
    </r>
    <r>
      <rPr>
        <sz val="13"/>
        <color theme="1"/>
        <rFont val="Times New Roman"/>
        <family val="1"/>
      </rPr>
      <t xml:space="preserve"> – Criteri per la ripartizione del Fondo dell’Istituzione Scolastica (FIS)</t>
    </r>
  </si>
  <si>
    <r>
      <t>Art. 32</t>
    </r>
    <r>
      <rPr>
        <sz val="13"/>
        <color theme="1"/>
        <rFont val="Times New Roman"/>
        <family val="1"/>
      </rPr>
      <t xml:space="preserve"> – Stanziamenti FIS</t>
    </r>
  </si>
  <si>
    <r>
      <t>Art. 33</t>
    </r>
    <r>
      <rPr>
        <sz val="13"/>
        <color theme="1"/>
        <rFont val="Times New Roman"/>
        <family val="1"/>
      </rPr>
      <t xml:space="preserve"> – Criteri di retribuzione delle attività al personale docenti</t>
    </r>
  </si>
  <si>
    <r>
      <t>Art. 34</t>
    </r>
    <r>
      <rPr>
        <sz val="13"/>
        <color theme="1"/>
        <rFont val="Times New Roman"/>
        <family val="1"/>
      </rPr>
      <t xml:space="preserve"> – Funzioni strumentali al Piano dell’Offerta Formativa (art. 33 c.2 del CCNL)</t>
    </r>
  </si>
  <si>
    <r>
      <t>Art. 35</t>
    </r>
    <r>
      <rPr>
        <sz val="13"/>
        <color theme="1"/>
        <rFont val="Times New Roman"/>
        <family val="1"/>
      </rPr>
      <t xml:space="preserve"> – Ore eccedenti per le attività complementari di Ed. Fisica (art. 87 del CCNL)</t>
    </r>
  </si>
  <si>
    <r>
      <t>Art. 36</t>
    </r>
    <r>
      <rPr>
        <sz val="13"/>
        <color theme="1"/>
        <rFont val="Times New Roman"/>
        <family val="1"/>
      </rPr>
      <t xml:space="preserve"> – Criteri per l’attribuzione delle attività aggiuntive al personale ATA</t>
    </r>
  </si>
  <si>
    <r>
      <t>Art. 37</t>
    </r>
    <r>
      <rPr>
        <sz val="13"/>
        <color theme="1"/>
        <rFont val="Times New Roman"/>
        <family val="1"/>
      </rPr>
      <t xml:space="preserve"> – Indennità di direzione DSGA – quota variabile</t>
    </r>
  </si>
  <si>
    <r>
      <t>Art. 38</t>
    </r>
    <r>
      <rPr>
        <sz val="13"/>
        <color theme="1"/>
        <rFont val="Times New Roman"/>
        <family val="1"/>
      </rPr>
      <t xml:space="preserve"> – Stanziamenti FIS</t>
    </r>
  </si>
  <si>
    <r>
      <t>Art. 39</t>
    </r>
    <r>
      <rPr>
        <sz val="13"/>
        <color theme="1"/>
        <rFont val="Times New Roman"/>
        <family val="1"/>
      </rPr>
      <t xml:space="preserve"> – Attività di intensificazione</t>
    </r>
  </si>
  <si>
    <r>
      <t>Art. 40</t>
    </r>
    <r>
      <rPr>
        <sz val="13"/>
        <color theme="1"/>
        <rFont val="Times New Roman"/>
        <family val="1"/>
      </rPr>
      <t xml:space="preserve"> – Posizioni economiche e individuazione degli incarichi specifici ATA</t>
    </r>
  </si>
  <si>
    <r>
      <t xml:space="preserve">Art. 41 – </t>
    </r>
    <r>
      <rPr>
        <sz val="13"/>
        <color theme="1"/>
        <rFont val="Times New Roman"/>
        <family val="1"/>
      </rPr>
      <t>Il Rappresentante dei Lavoratori per la Sicurezza (RLS)</t>
    </r>
  </si>
  <si>
    <r>
      <t xml:space="preserve">Art. 42 </t>
    </r>
    <r>
      <rPr>
        <sz val="13"/>
        <color theme="1"/>
        <rFont val="Times New Roman"/>
        <family val="1"/>
      </rPr>
      <t>– Il Responsabile del Sistema di Prevenzione e Protezione (RSPP)</t>
    </r>
  </si>
  <si>
    <r>
      <t xml:space="preserve">Art. 43 </t>
    </r>
    <r>
      <rPr>
        <sz val="13"/>
        <color theme="1"/>
        <rFont val="Times New Roman"/>
        <family val="1"/>
      </rPr>
      <t>– Natura premiale della retribuzione accessoria</t>
    </r>
  </si>
  <si>
    <r>
      <t xml:space="preserve">Art. 44 </t>
    </r>
    <r>
      <rPr>
        <sz val="13"/>
        <color theme="1"/>
        <rFont val="Times New Roman"/>
        <family val="1"/>
      </rPr>
      <t>– Validità del contratto</t>
    </r>
  </si>
  <si>
    <r>
      <t xml:space="preserve">Art. 45 </t>
    </r>
    <r>
      <rPr>
        <sz val="13"/>
        <color theme="1"/>
        <rFont val="Times New Roman"/>
        <family val="1"/>
      </rPr>
      <t>– Procedure per la liquidazione del compenso accessorio</t>
    </r>
  </si>
  <si>
    <r>
      <t xml:space="preserve">Art. 46 </t>
    </r>
    <r>
      <rPr>
        <sz val="13"/>
        <color theme="1"/>
        <rFont val="Times New Roman"/>
        <family val="1"/>
      </rPr>
      <t>– Norma finale: variazioni della situazione</t>
    </r>
  </si>
  <si>
    <t>AT</t>
  </si>
  <si>
    <t>assistenti tecnici</t>
  </si>
  <si>
    <t>Unità</t>
  </si>
  <si>
    <t>Parametro</t>
  </si>
  <si>
    <t>INSERIRE GLI IMPORTI COMUNICATI TRAMITE NOTA MI PER IL PROGRAMMA ANNUALE</t>
  </si>
  <si>
    <t>Parametro L.S.</t>
  </si>
  <si>
    <t>Parametro L.D.</t>
  </si>
  <si>
    <t>TOTALE ORGANICO PER CALCOLO INDENNITA' DI DIREZIONE</t>
  </si>
  <si>
    <r>
      <rPr>
        <b/>
        <i/>
        <sz val="12"/>
        <color indexed="8"/>
        <rFont val="Verdana"/>
        <family val="2"/>
      </rPr>
      <t xml:space="preserve">Visto </t>
    </r>
    <r>
      <rPr>
        <sz val="12"/>
        <color indexed="8"/>
        <rFont val="Verdana"/>
        <family val="2"/>
      </rPr>
      <t>il Contratto Integrativo d'Istituto;</t>
    </r>
  </si>
  <si>
    <t>Dirgente Scolastico</t>
  </si>
  <si>
    <t>il</t>
  </si>
  <si>
    <t>All'Assistente Amministrativo</t>
  </si>
  <si>
    <t>Incarico  specifico</t>
  </si>
  <si>
    <t>INSERIRE LE VOCI DELLA PROPRIA SCUOLA</t>
  </si>
  <si>
    <t>Non presente nel calcolo per Incarichi Specifici</t>
  </si>
  <si>
    <t>Totale docenti</t>
  </si>
  <si>
    <t>ad oggi non ancora riassegnate per l'a.s</t>
  </si>
  <si>
    <t>Esercizio finanziario successivo</t>
  </si>
  <si>
    <t>Esercizio finanziario corrente</t>
  </si>
  <si>
    <t>Esercizio finanziario precedente</t>
  </si>
  <si>
    <t>LUOGO</t>
  </si>
  <si>
    <t>AREE A RISCHIO  (LORDO DIPENDENTE)</t>
  </si>
  <si>
    <t>tutti</t>
  </si>
  <si>
    <t>Latino</t>
  </si>
  <si>
    <t>Comm.: Continuità</t>
  </si>
  <si>
    <t>Digitazione Invalsi Primaria</t>
  </si>
  <si>
    <t>Valorizzazione personale</t>
  </si>
  <si>
    <t>Valorizzazione personale (economie anni precedenti)</t>
  </si>
  <si>
    <t>Coordinatori di classe sec</t>
  </si>
  <si>
    <t>Coordinatori di classe prim</t>
  </si>
  <si>
    <t>Coordinamento area personale</t>
  </si>
  <si>
    <t>Coordinamento area didattica</t>
  </si>
  <si>
    <t>Progetto: La musica riparte</t>
  </si>
  <si>
    <t>Partecipazione Open Day</t>
  </si>
  <si>
    <t>Continuità e orientamento</t>
  </si>
  <si>
    <t>Sede Mommsen</t>
  </si>
  <si>
    <t>Sede Carroll</t>
  </si>
  <si>
    <t>Comm.: adempimenti inizio anno</t>
  </si>
  <si>
    <t xml:space="preserve">Funzioni strumentali al PTOF </t>
  </si>
  <si>
    <t>Coordinamento della progettazione e degli interventi sugli alunni BES</t>
  </si>
  <si>
    <t>Sostegno al lavoro docenti</t>
  </si>
  <si>
    <t>Gestione del Piano dell'Offerta Formativa</t>
  </si>
  <si>
    <t>forf.+</t>
  </si>
  <si>
    <t xml:space="preserve">FLC/CGIL – CISLSCUOLA – UILSCUOLA </t>
  </si>
  <si>
    <t>Il compenso individuale forfettario sarà determinato ripartendo il totale in base all'impegno dichiarato</t>
  </si>
  <si>
    <t>RIEPILOGO ISTITUTI CONTRATTUALI</t>
  </si>
  <si>
    <t>di cui agli assistenti amministrativi</t>
  </si>
  <si>
    <t>di cui ai collaboratori scolastici</t>
  </si>
  <si>
    <t>di cui agli assistenti tecnici</t>
  </si>
  <si>
    <t>TOTALE RISORSE</t>
  </si>
  <si>
    <t xml:space="preserve"> CEDOLINO UNICO</t>
  </si>
  <si>
    <t xml:space="preserve">Sintesi della costituzione del FONDO sottoposto a certificazione </t>
  </si>
  <si>
    <t>Destinazioni non disponibili alla contrattazione integrativa o comunque non regolate specificamente dal Contratto Integrativo sottoposto a certificazione</t>
  </si>
  <si>
    <t xml:space="preserve">Impegni di spesa e ripartizione risorse </t>
  </si>
  <si>
    <t>SINTESI  FIS e Valorizzazione del personale scolastico</t>
  </si>
  <si>
    <t xml:space="preserve">Sintesi della definizione delle poste di destinazione del Fondo per la contrattazione integrativa d'istituto sottoposto a certificazione </t>
  </si>
  <si>
    <t>SOMMA non utilizzata</t>
  </si>
  <si>
    <t xml:space="preserve">        I vincoli di carattere generale, imposti dalle assegnazioni ministeriali, dal P.O.F. e dalle tabelle retributive previste dal vigente C.C.N.L. sono stati pienamente rispettati e gli impegni di spesa previsti sono in essi contenuti come si evince dal quadro ripilogativo appresso indicato:</t>
  </si>
  <si>
    <t xml:space="preserve">       Tutte le somme previste nella fase di programmazione vengono allocate, per quanto di competenza dell'istituzione scolastica, nella gestione del cedolino unico, al lordo dipendente, su specifico capitolo di bilancio, attraverso i relativi piani gestionali ed i codici sottocompensi. Pertanto, è possibile effettuare una costante verifica tra disponibilità ed impegni di spesa al fine di evitare l'eventuale pagamento di somme non coperte dal relativo finanziamento.</t>
  </si>
  <si>
    <r>
      <t>Compensi attribuiti ai collaboratori del dirigente scolastico (art. 88, comma 2, lettera</t>
    </r>
    <r>
      <rPr>
        <b/>
        <sz val="12"/>
        <color theme="1"/>
        <rFont val="Verdana"/>
        <family val="2"/>
      </rPr>
      <t xml:space="preserve"> f)</t>
    </r>
    <r>
      <rPr>
        <sz val="12"/>
        <color theme="1"/>
        <rFont val="Verdana"/>
        <family val="2"/>
      </rPr>
      <t xml:space="preserve"> CCNL 29/11/2007)</t>
    </r>
  </si>
  <si>
    <r>
      <t>Particolare impegno professionale 'in aula' connesso alle innovazioni e alla ricerca didattica e flessibilità organizzativa e didattica (art. 88, comma 2, lettera</t>
    </r>
    <r>
      <rPr>
        <b/>
        <sz val="12"/>
        <color theme="1"/>
        <rFont val="Verdana"/>
        <family val="2"/>
      </rPr>
      <t xml:space="preserve"> a)</t>
    </r>
    <r>
      <rPr>
        <sz val="12"/>
        <color theme="1"/>
        <rFont val="Verdana"/>
        <family val="2"/>
      </rPr>
      <t xml:space="preserve"> CCNL 29/11/2007)</t>
    </r>
  </si>
  <si>
    <r>
      <t xml:space="preserve">Ore aggiuntive per l'attuazione dei corsi di recupero (art. 88, comma 2, lettera </t>
    </r>
    <r>
      <rPr>
        <b/>
        <sz val="12"/>
        <color theme="1"/>
        <rFont val="Verdana"/>
        <family val="2"/>
      </rPr>
      <t>c)</t>
    </r>
    <r>
      <rPr>
        <sz val="12"/>
        <color theme="1"/>
        <rFont val="Verdana"/>
        <family val="2"/>
      </rPr>
      <t xml:space="preserve"> CCNL 29/11/2007)</t>
    </r>
  </si>
  <si>
    <r>
      <t xml:space="preserve">Attività aggiuntive di insegnamento (art. 88, comma 2, lettera </t>
    </r>
    <r>
      <rPr>
        <b/>
        <sz val="12"/>
        <color theme="1"/>
        <rFont val="Verdana"/>
        <family val="2"/>
      </rPr>
      <t>b)</t>
    </r>
    <r>
      <rPr>
        <sz val="12"/>
        <color theme="1"/>
        <rFont val="Verdana"/>
        <family val="2"/>
      </rPr>
      <t xml:space="preserve"> CCNL 29/11/2007)</t>
    </r>
  </si>
  <si>
    <r>
      <t xml:space="preserve">Attività aggiuntive funzionali all'insegnamento (art. 88, comma 2, lettera </t>
    </r>
    <r>
      <rPr>
        <b/>
        <sz val="12"/>
        <color theme="1"/>
        <rFont val="Verdana"/>
        <family val="2"/>
      </rPr>
      <t>d)</t>
    </r>
    <r>
      <rPr>
        <sz val="12"/>
        <color theme="1"/>
        <rFont val="Verdana"/>
        <family val="2"/>
      </rPr>
      <t xml:space="preserve"> CCNL 29/11/2007)</t>
    </r>
  </si>
  <si>
    <r>
      <t xml:space="preserve">Compensi per il personale </t>
    </r>
    <r>
      <rPr>
        <b/>
        <sz val="12"/>
        <color theme="1"/>
        <rFont val="Verdana"/>
        <family val="2"/>
      </rPr>
      <t xml:space="preserve">ATA </t>
    </r>
    <r>
      <rPr>
        <sz val="12"/>
        <color theme="1"/>
        <rFont val="Verdana"/>
        <family val="2"/>
      </rPr>
      <t>per ogni altra attività deliberata nell'ambito del POF (art. 88, comma 2, lettera</t>
    </r>
    <r>
      <rPr>
        <b/>
        <sz val="12"/>
        <color theme="1"/>
        <rFont val="Verdana"/>
        <family val="2"/>
      </rPr>
      <t xml:space="preserve"> k)</t>
    </r>
    <r>
      <rPr>
        <sz val="12"/>
        <color theme="1"/>
        <rFont val="Verdana"/>
        <family val="2"/>
      </rPr>
      <t xml:space="preserve"> CCNL 29/11/2007)</t>
    </r>
  </si>
  <si>
    <t xml:space="preserve">M.O.F. disponibile+nuovi finanziamenti erogati </t>
  </si>
  <si>
    <t xml:space="preserve">      La verifica delle disponibilità finanziarie è stata puntualmente effettuata sia per quanto attiene ai finanziamenti che per quanto concerne le economie riferite all'anno precedente. Le diverse voci di destinazione del Fondo, rilevabili dalla presente relazione, dal Prospetto relativo alle Attività e dai Prospetti relativi ai Progetti, sono contenute nel limite degli stanziamenti e delle economie e saranno gestite secondo le norme di contabilità, nel rispetto delle disposizioni all'uopo impartite.</t>
  </si>
  <si>
    <t>Esposizione finalizzata alla verifica a consuntivo che il limite di spesa del Fondo dell'anno precedente risulta rispettato</t>
  </si>
  <si>
    <t>D e s c r i z i o n e voci MOF</t>
  </si>
  <si>
    <t>2023/2024</t>
  </si>
  <si>
    <t>economie AT</t>
  </si>
  <si>
    <t>MINISTERO DELL’ISTRUZIONE E DEL MERITO</t>
  </si>
  <si>
    <t xml:space="preserve">Fondo per l’Istituzione Scolastica (art. 2, comma 2, primo alinea del CCNL 7/8/2014) </t>
  </si>
  <si>
    <t>Funzioni strumentali al piano dell’offerta formativa (art. 2, comma 2, terzo alinea del CCNL 7/8/2014)</t>
  </si>
  <si>
    <t>Risorse</t>
  </si>
  <si>
    <t xml:space="preserve">Anno scolastico </t>
  </si>
  <si>
    <t>(lordo dipendente)</t>
  </si>
  <si>
    <t>Misure incentivanti per progetti relativi alle aree a rischio, a forte processo immigratorio e contro l’emarginazione scolastica (art. 2, comma 2, quinto alinea del CCNL 7/8/2014)</t>
  </si>
  <si>
    <t>Ore eccedenti per la sostituzione dei colleghi assenti (art. 30 del CCNL 29/11/2007)</t>
  </si>
  <si>
    <t>Ore eccedenti del personale insegnante di educazione fisica nell’avviamento alla pratica sportiva (art. 2, comma 2, secondo alinea del CCNL 7/8/2014)</t>
  </si>
  <si>
    <t xml:space="preserve">Risorse di cui all’articolo 1, comma 126, della legge 13 luglio 2015, n. 107, smi da utilizzare ai sensi dell’art. 1, comma 249, della legge 27 dicembre 2019, n. 160  </t>
  </si>
  <si>
    <t>Risorse di cui all’art. 1, comma 592, della legge n. 205/2017, nel rispetto dei criteri di indirizzo di cui al comma 593</t>
  </si>
  <si>
    <t>Compensi a docenti Coordinatori di educazione fisica presso gli Uffici Scolastici Regionali</t>
  </si>
  <si>
    <t>Incarichi specifici del personale ATA (art. 2, comma 2, quarto alinea del CCNL 7/8/2014)</t>
  </si>
  <si>
    <t xml:space="preserve">Turni notturni e festivi svolti dal personale ATA ed educativo presso i Convitti e gli Educandati    </t>
  </si>
  <si>
    <t>Indennità di bilinguismo e trilinguismo da corrispondere al personale docente della scuola Primaria e al personale ATA, Fascia A e B della Regione Friuli Venezia Giulia</t>
  </si>
  <si>
    <t>Indennità di sostituzione del Direttore dei Servizi Generali e Amministrativi (somme eventualmente assegnate dal MI)</t>
  </si>
  <si>
    <t>Totale risorse “Fondo per il miglioramento dell’offerta formativa” (cedolino unico)</t>
  </si>
  <si>
    <t>Fondo per l’arricchimento e l’ampliamento dell’offerta formativa e per gli interventi perequativi (Art. 1 Legge 18 dicembre 1997, n. 440)</t>
  </si>
  <si>
    <t xml:space="preserve">Ulteriori finanziamenti per corsi di recupero </t>
  </si>
  <si>
    <t xml:space="preserve">Percorsi per le competenze trasversali e per l’orientamento (quota di risorse destinata alla remunerazione del personale) </t>
  </si>
  <si>
    <t>Progetti nazionali (quota di risorse destinata alla remunerazione del personale) (art. 22, comma 4, lettera c), c3) CCNL 19/4/2018)</t>
  </si>
  <si>
    <t>Progetti comunitari (quota di risorse destinata alla remunerazione del personale) (art. 22, comma 4, lettera c), c3) CCNL 19/4/2018)</t>
  </si>
  <si>
    <t>Totale risorse su stanziamenti di bilancio</t>
  </si>
  <si>
    <t>Risorse relative al Fondo per il miglioramento dell’offerta formativa non utilizzate provenienti dagli anni scolastici precedenti</t>
  </si>
  <si>
    <t>Totale economie esercizi precedenti</t>
  </si>
  <si>
    <t xml:space="preserve">TOTALE RISORSE </t>
  </si>
  <si>
    <t>Risorse “Fondo per il miglioramento dell’offerta formativa” (cedolino unico)</t>
  </si>
  <si>
    <t>Risorse su stanziamenti di bilancio Scuola</t>
  </si>
  <si>
    <t>Economie esercizi precedenti</t>
  </si>
  <si>
    <t>Totale risorse (lordo dipendente)</t>
  </si>
  <si>
    <t xml:space="preserve">Sintesi delle risorse </t>
  </si>
  <si>
    <t>PERSONALE DOCENTE</t>
  </si>
  <si>
    <t xml:space="preserve">Indennità di bilinguismo e trilinguismo da corrispondere al personale docente della scuola Primaria della Regione Friuli-Venezia Giulia </t>
  </si>
  <si>
    <t>Compensi per le ore eccedenti del personale insegnante di educazione fisica nell’avviamento alla pratica sportiva (Art. 40 CCNL 8/2/2018)</t>
  </si>
  <si>
    <t xml:space="preserve">Compensi a docenti Coordinatori di educazione fisica presso gli Uffici Scolastici Regionali </t>
  </si>
  <si>
    <t>Ore eccedenti per la sostituzione dei colleghi assenti Art. 40 CCNL 8/2/2018</t>
  </si>
  <si>
    <t>Valorizzazione, ai sensi dell’art. 1, commi da 126 a 128, della legge n. 107/2015 e dell’art. 1, comma 249, della legge n. 160/2019</t>
  </si>
  <si>
    <t>Valorizzazione dell'impegno in attività di formazione, ricerca e sperimentazione didattica e valorizzazione del contributo alla diffusione nelle istituzioni scolastiche di modelli per una didattica per lo sviluppo delle competenze (art. 1, commi 592 e 593 della legge n. 205/2017)</t>
  </si>
  <si>
    <t>Valorizzazione del personale</t>
  </si>
  <si>
    <t>Misure incentivanti per progetti relativi alle aree a rischio, a forte processo immigratorio e contro l’emarginazione scolastica (art. 9 CCNL 29/11/2007)</t>
  </si>
  <si>
    <t>Finanziamento MOF</t>
  </si>
  <si>
    <t>(art. 88, comma 2, lettera f) CCNL 29/11/2007)</t>
  </si>
  <si>
    <t>Corsi di recupero</t>
  </si>
  <si>
    <t>forfettario</t>
  </si>
  <si>
    <t xml:space="preserve">Indennità di turno notturno personale educativo </t>
  </si>
  <si>
    <t xml:space="preserve">Indennità Regione Friuli-Venezia Giulia </t>
  </si>
  <si>
    <t>Valutazione alunni</t>
  </si>
  <si>
    <t>Educazione fisica</t>
  </si>
  <si>
    <t>compenso orario in base all'anzianità di servizio</t>
  </si>
  <si>
    <t>Coordinatori di educazione fisica</t>
  </si>
  <si>
    <t>Funzioni strumentali</t>
  </si>
  <si>
    <t>IC</t>
  </si>
  <si>
    <t xml:space="preserve">Ore eccedenti </t>
  </si>
  <si>
    <t>compenso orario in base al profilo di docente</t>
  </si>
  <si>
    <t>Q/inf</t>
  </si>
  <si>
    <t>da profilo</t>
  </si>
  <si>
    <t>N. ore tot.</t>
  </si>
  <si>
    <t>disponibilità</t>
  </si>
  <si>
    <t>Quota variabile dell’indennità di direzione DSGA (art. 88, comma 2, lettera j) CCNL 29/11/2007)</t>
  </si>
  <si>
    <t>Compenso per il sostituto del DSGA (art. 88, comma 2, lettera i) CCNL 29/11/2007)</t>
  </si>
  <si>
    <t xml:space="preserve">Indennità di turno notturno, festivo e notturno-festivo del personale ATA delle istituzioni educative </t>
  </si>
  <si>
    <t>Indennità di bilinguismo e trilinguismo da corrispondere al personale ATA, Fascia A e B della Regione Friuli Venezia Giulia</t>
  </si>
  <si>
    <t>Incarichi specifici personale ATA (art. 47 CCNL 29/11/2007, comma 1 lettera b) come sostituito dall'art. 1 della sequenza contrattuale personale ATA 25/7/2008)</t>
  </si>
  <si>
    <t>Funzioni strumentali al piano dell’offerta formativa (art. 33 CCNL 29/11/2007)</t>
  </si>
  <si>
    <r>
      <rPr>
        <b/>
        <i/>
        <sz val="12"/>
        <color indexed="8"/>
        <rFont val="Verdana"/>
        <family val="2"/>
      </rPr>
      <t>DOCENTI</t>
    </r>
    <r>
      <rPr>
        <i/>
        <sz val="12"/>
        <color indexed="8"/>
        <rFont val="Verdana"/>
        <family val="2"/>
      </rPr>
      <t>: Misure incentivanti per progetti relativi alle aree a rischio, a forte processo immigratorio e contro l’emarginazione scolastica (art. 9 CCNL 29/11/2007)</t>
    </r>
  </si>
  <si>
    <r>
      <rPr>
        <b/>
        <i/>
        <sz val="12"/>
        <color indexed="8"/>
        <rFont val="Verdana"/>
        <family val="2"/>
      </rPr>
      <t>ATA</t>
    </r>
    <r>
      <rPr>
        <i/>
        <sz val="12"/>
        <color indexed="8"/>
        <rFont val="Verdana"/>
        <family val="2"/>
      </rPr>
      <t>: Misure incentivanti per progetti relativi alle aree a rischio, a forte processo immigratorio e contro l’emarginazione scolastica Art. 40 CCNL 8/2/2018</t>
    </r>
  </si>
  <si>
    <t xml:space="preserve">Disponibilità
</t>
  </si>
  <si>
    <t xml:space="preserve">Importi da detrarre
</t>
  </si>
  <si>
    <t>VALORIZZAZIONE MERITO</t>
  </si>
  <si>
    <t>Totale finalizzazioni “Fondo per il miglioramento dell’offerta formativa” (cedolino unico)</t>
  </si>
  <si>
    <t>Fondo per l’arricchimento e l’ampliamento dell’offerta formativa e per gli interventi perequativi (art. 1 legge 18 dicembre 1997, n. 440) – quota destinata al personale docente</t>
  </si>
  <si>
    <t xml:space="preserve">Ulteriori compensi per corsi di recupero </t>
  </si>
  <si>
    <t>Percorsi per le competenze trasversali e per l’orientamento Art. 1, comma 784, Legge n. 145/2018</t>
  </si>
  <si>
    <t>Compensi per progetti nazionali (art. 22, comma 4, lettera c), c3) CCNL 19/4/2018</t>
  </si>
  <si>
    <t>Compensi per progetti comunitari (art. 22, comma 4, lettera c), c3) CCNL 19/4/2018)</t>
  </si>
  <si>
    <t>TOTALE IMPEGNATO</t>
  </si>
  <si>
    <t xml:space="preserve">Totale finalizzazioni su stanziamenti di bilancio </t>
  </si>
  <si>
    <r>
      <t xml:space="preserve">Indennità di turno notturno, festivo e notturno-festivo del personale educativo (art. 88, comma 2, lettera </t>
    </r>
    <r>
      <rPr>
        <b/>
        <sz val="12"/>
        <color theme="1"/>
        <rFont val="Verdana"/>
        <family val="2"/>
      </rPr>
      <t xml:space="preserve">g) </t>
    </r>
    <r>
      <rPr>
        <sz val="12"/>
        <color theme="1"/>
        <rFont val="Verdana"/>
        <family val="2"/>
      </rPr>
      <t>CCNL 29/11/2007)</t>
    </r>
  </si>
  <si>
    <r>
      <t>Prestazioni aggiuntive del personale</t>
    </r>
    <r>
      <rPr>
        <b/>
        <sz val="12"/>
        <color theme="1"/>
        <rFont val="Verdana"/>
        <family val="2"/>
      </rPr>
      <t xml:space="preserve"> ATA</t>
    </r>
    <r>
      <rPr>
        <sz val="12"/>
        <color theme="1"/>
        <rFont val="Verdana"/>
        <family val="2"/>
      </rPr>
      <t xml:space="preserve"> (art. 88, comma 2, lettera</t>
    </r>
    <r>
      <rPr>
        <b/>
        <sz val="12"/>
        <color theme="1"/>
        <rFont val="Verdana"/>
        <family val="2"/>
      </rPr>
      <t xml:space="preserve"> e)</t>
    </r>
    <r>
      <rPr>
        <sz val="12"/>
        <color theme="1"/>
        <rFont val="Verdana"/>
        <family val="2"/>
      </rPr>
      <t xml:space="preserve"> CCNL 29/11/2007)</t>
    </r>
  </si>
  <si>
    <r>
      <t>Compensi per il personale docente ed educativo per ogni altra attività deliberata nell’ambito del PTOF (art. 88, comma 2, lettera</t>
    </r>
    <r>
      <rPr>
        <b/>
        <sz val="12"/>
        <color theme="1"/>
        <rFont val="Verdana"/>
        <family val="2"/>
      </rPr>
      <t xml:space="preserve"> k) </t>
    </r>
    <r>
      <rPr>
        <sz val="12"/>
        <color theme="1"/>
        <rFont val="Verdana"/>
        <family val="2"/>
      </rPr>
      <t>CCNL 29/11/2007)</t>
    </r>
  </si>
  <si>
    <r>
      <t xml:space="preserve">Indennità di bilinguismo e trilinguismo da corrispondere al personale docente della scuola Primaria della Regione </t>
    </r>
    <r>
      <rPr>
        <b/>
        <sz val="12"/>
        <color theme="1"/>
        <rFont val="Verdana"/>
        <family val="2"/>
      </rPr>
      <t xml:space="preserve">Friuli-Venezia Giulia </t>
    </r>
  </si>
  <si>
    <r>
      <t>Particolari impegni connessi alla valutazione degli alunni (Art. 88, comma 2, lettera</t>
    </r>
    <r>
      <rPr>
        <b/>
        <sz val="12"/>
        <color theme="1"/>
        <rFont val="Verdana"/>
        <family val="2"/>
      </rPr>
      <t xml:space="preserve"> l) </t>
    </r>
    <r>
      <rPr>
        <sz val="12"/>
        <color theme="1"/>
        <rFont val="Verdana"/>
        <family val="2"/>
      </rPr>
      <t>CCNL 29/11/2007)</t>
    </r>
  </si>
  <si>
    <r>
      <t xml:space="preserve">Compensi per le ore eccedenti del personale insegnante di </t>
    </r>
    <r>
      <rPr>
        <b/>
        <sz val="12"/>
        <color theme="1"/>
        <rFont val="Verdana"/>
        <family val="2"/>
      </rPr>
      <t xml:space="preserve">educazione fisica </t>
    </r>
    <r>
      <rPr>
        <sz val="12"/>
        <color theme="1"/>
        <rFont val="Verdana"/>
        <family val="2"/>
      </rPr>
      <t>nell’avviamento alla pratica sportiva (Art. 40 CCNL 8/2/2018)</t>
    </r>
  </si>
  <si>
    <r>
      <t>Compensi a docenti</t>
    </r>
    <r>
      <rPr>
        <b/>
        <sz val="12"/>
        <color theme="1"/>
        <rFont val="Verdana"/>
        <family val="2"/>
      </rPr>
      <t xml:space="preserve"> Coordinatori </t>
    </r>
    <r>
      <rPr>
        <sz val="12"/>
        <color theme="1"/>
        <rFont val="Verdana"/>
        <family val="2"/>
      </rPr>
      <t xml:space="preserve">di educazione fisica presso gli Uffici Scolastici Regionali </t>
    </r>
  </si>
  <si>
    <r>
      <rPr>
        <b/>
        <sz val="12"/>
        <color theme="1"/>
        <rFont val="Verdana"/>
        <family val="2"/>
      </rPr>
      <t xml:space="preserve">Funzioni strumentali </t>
    </r>
    <r>
      <rPr>
        <sz val="12"/>
        <color theme="1"/>
        <rFont val="Verdana"/>
        <family val="2"/>
      </rPr>
      <t>al piano dell’offerta formativa (art. 33 CCNL 29/11/2007)</t>
    </r>
  </si>
  <si>
    <r>
      <t xml:space="preserve">Misure incentivanti per progetti relativi alle </t>
    </r>
    <r>
      <rPr>
        <b/>
        <sz val="12"/>
        <color theme="1"/>
        <rFont val="Verdana"/>
        <family val="2"/>
      </rPr>
      <t>aree a rischio</t>
    </r>
    <r>
      <rPr>
        <sz val="12"/>
        <color theme="1"/>
        <rFont val="Verdana"/>
        <family val="2"/>
      </rPr>
      <t>, a forte processo immigratorio e contro l’emarginazione scolastica (art. 9 CCNL 29/11/2007)</t>
    </r>
  </si>
  <si>
    <r>
      <rPr>
        <b/>
        <sz val="12"/>
        <color theme="1"/>
        <rFont val="Verdana"/>
        <family val="2"/>
      </rPr>
      <t>Ore eccedenti</t>
    </r>
    <r>
      <rPr>
        <sz val="12"/>
        <color theme="1"/>
        <rFont val="Verdana"/>
        <family val="2"/>
      </rPr>
      <t xml:space="preserve"> per la sostituzione dei colleghi assenti Art. 40 CCNL 8/2/2018</t>
    </r>
  </si>
  <si>
    <r>
      <rPr>
        <b/>
        <sz val="12"/>
        <color theme="1"/>
        <rFont val="Verdana"/>
        <family val="2"/>
      </rPr>
      <t>Valorizzazione</t>
    </r>
    <r>
      <rPr>
        <sz val="12"/>
        <color theme="1"/>
        <rFont val="Verdana"/>
        <family val="2"/>
      </rPr>
      <t>, ai sensi dell’art. 1, commi da 126 a 128, della legge n. 107/2015 e dell’art. 1, comma 249, della legge n. 160/2019</t>
    </r>
  </si>
  <si>
    <r>
      <t xml:space="preserve">Valorizzazione dell'impegno in attività di </t>
    </r>
    <r>
      <rPr>
        <b/>
        <sz val="12"/>
        <color theme="1"/>
        <rFont val="Verdana"/>
        <family val="2"/>
      </rPr>
      <t>formazione, ricerca e sperimentazione didattica</t>
    </r>
    <r>
      <rPr>
        <sz val="12"/>
        <color theme="1"/>
        <rFont val="Verdana"/>
        <family val="2"/>
      </rPr>
      <t xml:space="preserve"> e valorizzazione del contributo alla diffusione nelle istituzioni scolastiche di modelli per una didattica per lo sviluppo delle competenze (art. 1, commi 592 e 593 della legge n. 205/2017)</t>
    </r>
  </si>
  <si>
    <r>
      <t xml:space="preserve">Compenso per il sostituto del </t>
    </r>
    <r>
      <rPr>
        <b/>
        <sz val="12"/>
        <color theme="1"/>
        <rFont val="Verdana"/>
        <family val="2"/>
      </rPr>
      <t xml:space="preserve">DSGA </t>
    </r>
    <r>
      <rPr>
        <sz val="12"/>
        <color theme="1"/>
        <rFont val="Verdana"/>
        <family val="2"/>
      </rPr>
      <t>(art. 88, comma 2, lettera</t>
    </r>
    <r>
      <rPr>
        <b/>
        <sz val="12"/>
        <color theme="1"/>
        <rFont val="Verdana"/>
        <family val="2"/>
      </rPr>
      <t xml:space="preserve"> i) </t>
    </r>
    <r>
      <rPr>
        <sz val="12"/>
        <color theme="1"/>
        <rFont val="Verdana"/>
        <family val="2"/>
      </rPr>
      <t>CCNL 29/11/2007</t>
    </r>
  </si>
  <si>
    <r>
      <t>Quota variabile dell’indennità di direzione</t>
    </r>
    <r>
      <rPr>
        <b/>
        <sz val="12"/>
        <color theme="1"/>
        <rFont val="Verdana"/>
        <family val="2"/>
      </rPr>
      <t xml:space="preserve"> DSGA</t>
    </r>
    <r>
      <rPr>
        <sz val="12"/>
        <color theme="1"/>
        <rFont val="Verdana"/>
        <family val="2"/>
      </rPr>
      <t xml:space="preserve"> (art. 88, comma 2, lettera</t>
    </r>
    <r>
      <rPr>
        <b/>
        <sz val="12"/>
        <color theme="1"/>
        <rFont val="Verdana"/>
        <family val="2"/>
      </rPr>
      <t xml:space="preserve"> j)</t>
    </r>
    <r>
      <rPr>
        <sz val="12"/>
        <color theme="1"/>
        <rFont val="Verdana"/>
        <family val="2"/>
      </rPr>
      <t xml:space="preserve"> CCNL 29/11/2007)</t>
    </r>
  </si>
  <si>
    <r>
      <t xml:space="preserve">Indennità di turno notturno, </t>
    </r>
    <r>
      <rPr>
        <b/>
        <sz val="12"/>
        <color theme="1"/>
        <rFont val="Verdana"/>
        <family val="2"/>
      </rPr>
      <t>festivo e notturno</t>
    </r>
    <r>
      <rPr>
        <sz val="12"/>
        <color theme="1"/>
        <rFont val="Verdana"/>
        <family val="2"/>
      </rPr>
      <t xml:space="preserve">-festivo del personale </t>
    </r>
    <r>
      <rPr>
        <b/>
        <sz val="12"/>
        <color theme="1"/>
        <rFont val="Verdana"/>
        <family val="2"/>
      </rPr>
      <t>ATA</t>
    </r>
    <r>
      <rPr>
        <sz val="12"/>
        <color theme="1"/>
        <rFont val="Verdana"/>
        <family val="2"/>
      </rPr>
      <t xml:space="preserve"> delle istituzioni educative </t>
    </r>
  </si>
  <si>
    <r>
      <t xml:space="preserve">Indennità di bilinguismo e trilinguismo da corrispondere al personale </t>
    </r>
    <r>
      <rPr>
        <b/>
        <sz val="12"/>
        <color theme="1"/>
        <rFont val="Verdana"/>
        <family val="2"/>
      </rPr>
      <t>ATA</t>
    </r>
    <r>
      <rPr>
        <sz val="12"/>
        <color theme="1"/>
        <rFont val="Verdana"/>
        <family val="2"/>
      </rPr>
      <t xml:space="preserve">, Fascia A e B della </t>
    </r>
    <r>
      <rPr>
        <b/>
        <sz val="12"/>
        <color theme="1"/>
        <rFont val="Verdana"/>
        <family val="2"/>
      </rPr>
      <t>Regione Friuli Venezia Giulia</t>
    </r>
    <r>
      <rPr>
        <sz val="12"/>
        <color theme="1"/>
        <rFont val="Verdana"/>
        <family val="2"/>
      </rPr>
      <t xml:space="preserve">  </t>
    </r>
  </si>
  <si>
    <r>
      <rPr>
        <b/>
        <sz val="12"/>
        <color theme="1"/>
        <rFont val="Verdana"/>
        <family val="2"/>
      </rPr>
      <t>Incarichi specifici</t>
    </r>
    <r>
      <rPr>
        <sz val="12"/>
        <color theme="1"/>
        <rFont val="Verdana"/>
        <family val="2"/>
      </rPr>
      <t xml:space="preserve"> personale </t>
    </r>
    <r>
      <rPr>
        <b/>
        <sz val="12"/>
        <color theme="1"/>
        <rFont val="Verdana"/>
        <family val="2"/>
      </rPr>
      <t>ATA</t>
    </r>
    <r>
      <rPr>
        <sz val="12"/>
        <color theme="1"/>
        <rFont val="Verdana"/>
        <family val="2"/>
      </rPr>
      <t xml:space="preserve"> (art. 47 CCNL 29/11/2007, comma 1 lettera b) come sostituito dall'art. 1 della sequenza contrattuale personale ATA 25/7/2008)</t>
    </r>
  </si>
  <si>
    <r>
      <rPr>
        <b/>
        <sz val="12"/>
        <color theme="1"/>
        <rFont val="Verdana"/>
        <family val="2"/>
      </rPr>
      <t xml:space="preserve">ATA </t>
    </r>
    <r>
      <rPr>
        <sz val="12"/>
        <color theme="1"/>
        <rFont val="Verdana"/>
        <family val="2"/>
      </rPr>
      <t xml:space="preserve">Misure incentivanti per progetti relativi alle </t>
    </r>
    <r>
      <rPr>
        <b/>
        <sz val="12"/>
        <color theme="1"/>
        <rFont val="Verdana"/>
        <family val="2"/>
      </rPr>
      <t>aree a rischio</t>
    </r>
    <r>
      <rPr>
        <sz val="12"/>
        <color theme="1"/>
        <rFont val="Verdana"/>
        <family val="2"/>
      </rPr>
      <t>, a forte processo immigratorio e contro l’emarginazione scolastica Art. 40 CCNL 8/2/2018</t>
    </r>
  </si>
  <si>
    <r>
      <rPr>
        <b/>
        <sz val="12"/>
        <color theme="1"/>
        <rFont val="Verdana"/>
        <family val="2"/>
      </rPr>
      <t xml:space="preserve">ATA Valorizzazione </t>
    </r>
    <r>
      <rPr>
        <sz val="12"/>
        <color theme="1"/>
        <rFont val="Verdana"/>
        <family val="2"/>
      </rPr>
      <t>ai sensi dell’art. 1, commi da 126 a 128, della legge n. 107/2015 e dell’art. 1, comma 249, della legge n. 160/2019</t>
    </r>
  </si>
  <si>
    <t>RISORSE</t>
  </si>
  <si>
    <t>Modulo n.5</t>
  </si>
  <si>
    <t>Finanziamenti su stenziamenti di bilancio</t>
  </si>
  <si>
    <t>Esposizione finalizzata alla verifica che gli strumenti della contablità economico-finanziaria dell'Istituzione scolastica presidiano correttamente il limite di spesa del Fondo nella fase programmatoria di gestione</t>
  </si>
  <si>
    <t>Esposizione finalizzata alla verifica del limite di spesa degli stanziamenti di bilancio e della fase programmatoria di gestione</t>
  </si>
  <si>
    <t xml:space="preserve">       Tutte le somme previste nella fase di programmazione vengono allocate su specifici progetti e piani di spesa.</t>
  </si>
  <si>
    <t>VOCI ENTRATA SU STANZIAMENTI DI BILANCIO</t>
  </si>
  <si>
    <t>I vincoli di carattere generale imposti dalle assegnazioni ministeriali nella determinazione delle economie</t>
  </si>
  <si>
    <r>
      <t xml:space="preserve">Compensi per il personale </t>
    </r>
    <r>
      <rPr>
        <b/>
        <sz val="10"/>
        <rFont val="Times New Roman"/>
        <family val="1"/>
      </rPr>
      <t xml:space="preserve">ATA </t>
    </r>
    <r>
      <rPr>
        <sz val="10"/>
        <rFont val="Times New Roman"/>
        <family val="1"/>
      </rPr>
      <t xml:space="preserve">per ogni altra attività deliberata nell’ambito del PTOF (art. 88, comma 2, lettera </t>
    </r>
    <r>
      <rPr>
        <b/>
        <sz val="10"/>
        <rFont val="Times New Roman"/>
        <family val="1"/>
      </rPr>
      <t>k)</t>
    </r>
    <r>
      <rPr>
        <sz val="10"/>
        <rFont val="Times New Roman"/>
        <family val="1"/>
      </rPr>
      <t xml:space="preserve"> CCNL 29/11/2007)</t>
    </r>
  </si>
  <si>
    <r>
      <t xml:space="preserve">Prestazioni aggiuntive del personale </t>
    </r>
    <r>
      <rPr>
        <b/>
        <sz val="10"/>
        <rFont val="Times New Roman"/>
        <family val="1"/>
      </rPr>
      <t xml:space="preserve">ATA </t>
    </r>
    <r>
      <rPr>
        <sz val="10"/>
        <rFont val="Times New Roman"/>
        <family val="1"/>
      </rPr>
      <t>(art. 88, comma 2, lettera</t>
    </r>
    <r>
      <rPr>
        <b/>
        <sz val="10"/>
        <rFont val="Times New Roman"/>
        <family val="1"/>
      </rPr>
      <t xml:space="preserve"> e)</t>
    </r>
    <r>
      <rPr>
        <sz val="10"/>
        <rFont val="Times New Roman"/>
        <family val="1"/>
      </rPr>
      <t xml:space="preserve"> CCNL 29/11/2007)</t>
    </r>
  </si>
  <si>
    <r>
      <t xml:space="preserve">Compenso per il sostituto del </t>
    </r>
    <r>
      <rPr>
        <b/>
        <sz val="10"/>
        <rFont val="Times New Roman"/>
        <family val="1"/>
      </rPr>
      <t>DSGA</t>
    </r>
    <r>
      <rPr>
        <sz val="10"/>
        <rFont val="Times New Roman"/>
        <family val="1"/>
      </rPr>
      <t xml:space="preserve"> (art. 88, comma 2, lettera</t>
    </r>
    <r>
      <rPr>
        <b/>
        <sz val="10"/>
        <rFont val="Times New Roman"/>
        <family val="1"/>
      </rPr>
      <t xml:space="preserve"> i)</t>
    </r>
    <r>
      <rPr>
        <sz val="10"/>
        <rFont val="Times New Roman"/>
        <family val="1"/>
      </rPr>
      <t xml:space="preserve"> CCNL 29/11/2007)</t>
    </r>
  </si>
  <si>
    <r>
      <t>Quota variabile dell’indennità di direzione</t>
    </r>
    <r>
      <rPr>
        <b/>
        <sz val="10"/>
        <rFont val="Times New Roman"/>
        <family val="1"/>
      </rPr>
      <t xml:space="preserve"> DSGA</t>
    </r>
    <r>
      <rPr>
        <sz val="10"/>
        <rFont val="Times New Roman"/>
        <family val="1"/>
      </rPr>
      <t xml:space="preserve"> (art. 88, comma 2, lettera</t>
    </r>
    <r>
      <rPr>
        <b/>
        <sz val="10"/>
        <rFont val="Times New Roman"/>
        <family val="1"/>
      </rPr>
      <t xml:space="preserve"> j)</t>
    </r>
    <r>
      <rPr>
        <sz val="10"/>
        <rFont val="Times New Roman"/>
        <family val="1"/>
      </rPr>
      <t xml:space="preserve"> CCNL 29/11/2007)</t>
    </r>
  </si>
  <si>
    <r>
      <t xml:space="preserve">Indennità di turno notturno, </t>
    </r>
    <r>
      <rPr>
        <b/>
        <sz val="10"/>
        <rFont val="Times New Roman"/>
        <family val="1"/>
      </rPr>
      <t xml:space="preserve">festivo e notturno-festivo </t>
    </r>
    <r>
      <rPr>
        <sz val="10"/>
        <rFont val="Times New Roman"/>
        <family val="1"/>
      </rPr>
      <t>del personale</t>
    </r>
    <r>
      <rPr>
        <strike/>
        <sz val="10"/>
        <color theme="1"/>
        <rFont val="Times New Roman"/>
        <family val="1"/>
      </rPr>
      <t xml:space="preserve"> </t>
    </r>
    <r>
      <rPr>
        <sz val="10"/>
        <color theme="1"/>
        <rFont val="Times New Roman"/>
        <family val="1"/>
      </rPr>
      <t xml:space="preserve">ATA delle istituzioni educative </t>
    </r>
  </si>
  <si>
    <r>
      <t xml:space="preserve">Indennità di bilinguismo e trilinguismo da corrispondere al personale ATA, Fascia A e B della Regione </t>
    </r>
    <r>
      <rPr>
        <b/>
        <sz val="10"/>
        <rFont val="Times New Roman"/>
        <family val="1"/>
      </rPr>
      <t xml:space="preserve">Friuli Venezia Giulia </t>
    </r>
    <r>
      <rPr>
        <sz val="10"/>
        <rFont val="Times New Roman"/>
        <family val="1"/>
      </rPr>
      <t xml:space="preserve"> </t>
    </r>
  </si>
  <si>
    <r>
      <rPr>
        <b/>
        <sz val="10"/>
        <rFont val="Times New Roman"/>
        <family val="1"/>
      </rPr>
      <t>Incarichi specifici</t>
    </r>
    <r>
      <rPr>
        <sz val="10"/>
        <rFont val="Times New Roman"/>
        <family val="1"/>
      </rPr>
      <t xml:space="preserve"> personale ATA (art. 47 CCNL 29/11/2007, comma 1 lettera b) come sostituito dall'art. 1 della sequenza contrattuale personale ATA 25/7/2008)</t>
    </r>
  </si>
  <si>
    <r>
      <t xml:space="preserve">Misure incentivanti per progetti relativi alle </t>
    </r>
    <r>
      <rPr>
        <b/>
        <sz val="10"/>
        <rFont val="Times New Roman"/>
        <family val="1"/>
      </rPr>
      <t>aree a rischio</t>
    </r>
    <r>
      <rPr>
        <sz val="10"/>
        <rFont val="Times New Roman"/>
        <family val="1"/>
      </rPr>
      <t>, a forte processo immigratorio e contro l’emarginazione scolastica Art. 40 CCNL 8/2/2018</t>
    </r>
  </si>
  <si>
    <r>
      <rPr>
        <b/>
        <sz val="10"/>
        <rFont val="Times New Roman"/>
        <family val="1"/>
      </rPr>
      <t>ATA Valorizzazione</t>
    </r>
    <r>
      <rPr>
        <sz val="10"/>
        <rFont val="Times New Roman"/>
        <family val="1"/>
      </rPr>
      <t xml:space="preserve"> ai sensi dell’art. 1, commi da 126 a 128, della legge n. 107/2015 e dell’art. 1, comma 249, della legge n. 160/2019</t>
    </r>
  </si>
  <si>
    <r>
      <t>Particolare impegno professionale 'in aula' connesso alle innovazioni e alla ricerca didattica e flessibilità organizzativa e didattica (art. 88, comma 2, lettera</t>
    </r>
    <r>
      <rPr>
        <b/>
        <sz val="10"/>
        <rFont val="Times New Roman"/>
        <family val="1"/>
      </rPr>
      <t xml:space="preserve"> a) </t>
    </r>
    <r>
      <rPr>
        <sz val="10"/>
        <rFont val="Times New Roman"/>
        <family val="1"/>
      </rPr>
      <t>CCNL 29/11/2007)</t>
    </r>
  </si>
  <si>
    <r>
      <t xml:space="preserve">Attività aggiuntive di insegnamento (art. 88, comma 2, lettera </t>
    </r>
    <r>
      <rPr>
        <b/>
        <sz val="10"/>
        <rFont val="Times New Roman"/>
        <family val="1"/>
      </rPr>
      <t>b)</t>
    </r>
    <r>
      <rPr>
        <sz val="10"/>
        <rFont val="Times New Roman"/>
        <family val="1"/>
      </rPr>
      <t xml:space="preserve"> CCNL 29/11/2007)</t>
    </r>
  </si>
  <si>
    <r>
      <t>Ore aggiuntive per l'attuazione dei corsi di recupero (art. 88, comma 2, lettera</t>
    </r>
    <r>
      <rPr>
        <b/>
        <sz val="10"/>
        <rFont val="Times New Roman"/>
        <family val="1"/>
      </rPr>
      <t xml:space="preserve"> c) </t>
    </r>
    <r>
      <rPr>
        <sz val="10"/>
        <rFont val="Times New Roman"/>
        <family val="1"/>
      </rPr>
      <t>CCNL 29/11/2007)</t>
    </r>
  </si>
  <si>
    <r>
      <t>Attività aggiuntive funzionali all'insegnamento (art. 88, comma 2, lettera</t>
    </r>
    <r>
      <rPr>
        <b/>
        <sz val="10"/>
        <rFont val="Times New Roman"/>
        <family val="1"/>
      </rPr>
      <t xml:space="preserve"> d)</t>
    </r>
    <r>
      <rPr>
        <sz val="10"/>
        <rFont val="Times New Roman"/>
        <family val="1"/>
      </rPr>
      <t xml:space="preserve"> CCNL 29/11/2007)</t>
    </r>
  </si>
  <si>
    <r>
      <t>Indennità di turno notturno, festivo e notturno-festivo del personale educativo (art. 88, comma 2, lettera</t>
    </r>
    <r>
      <rPr>
        <b/>
        <sz val="10"/>
        <rFont val="Times New Roman"/>
        <family val="1"/>
      </rPr>
      <t xml:space="preserve"> g) </t>
    </r>
    <r>
      <rPr>
        <sz val="10"/>
        <rFont val="Times New Roman"/>
        <family val="1"/>
      </rPr>
      <t>CCNL 29/11/2007)</t>
    </r>
  </si>
  <si>
    <r>
      <t>Indennità di bilinguismo e trilinguismo da corrispondere al personale docente della scuola Primaria della Regione</t>
    </r>
    <r>
      <rPr>
        <b/>
        <sz val="10"/>
        <rFont val="Times New Roman"/>
        <family val="1"/>
      </rPr>
      <t xml:space="preserve"> Friuli-Venezia Giulia</t>
    </r>
    <r>
      <rPr>
        <sz val="10"/>
        <rFont val="Times New Roman"/>
        <family val="1"/>
      </rPr>
      <t xml:space="preserve"> </t>
    </r>
  </si>
  <si>
    <r>
      <t xml:space="preserve">Compensi per il personale docente ed educativo per ogni altra attività deliberata nell'ambito del POF (art. 88, comma 2, lettera </t>
    </r>
    <r>
      <rPr>
        <b/>
        <sz val="10"/>
        <rFont val="Times New Roman"/>
        <family val="1"/>
      </rPr>
      <t>k)</t>
    </r>
    <r>
      <rPr>
        <sz val="10"/>
        <rFont val="Times New Roman"/>
        <family val="1"/>
      </rPr>
      <t xml:space="preserve"> CCNL 29/11/2007)</t>
    </r>
  </si>
  <si>
    <r>
      <t xml:space="preserve">Particolari impegni connessi alla valutazione degli alunni (Art. 88, comma 2, lettera </t>
    </r>
    <r>
      <rPr>
        <b/>
        <sz val="10"/>
        <rFont val="Times New Roman"/>
        <family val="1"/>
      </rPr>
      <t xml:space="preserve">l) </t>
    </r>
    <r>
      <rPr>
        <sz val="10"/>
        <rFont val="Times New Roman"/>
        <family val="1"/>
      </rPr>
      <t>CCNL 29/11/2007)</t>
    </r>
  </si>
  <si>
    <r>
      <t xml:space="preserve">Compensi per le ore eccedenti del personale insegnante di </t>
    </r>
    <r>
      <rPr>
        <b/>
        <sz val="10"/>
        <rFont val="Times New Roman"/>
        <family val="1"/>
      </rPr>
      <t xml:space="preserve">educazione fisica </t>
    </r>
    <r>
      <rPr>
        <sz val="10"/>
        <rFont val="Times New Roman"/>
        <family val="1"/>
      </rPr>
      <t>nell’avviamento alla pratica sportiva (Art. 40 CCNL 8/2/2018)</t>
    </r>
  </si>
  <si>
    <r>
      <t xml:space="preserve">Compensi a docenti </t>
    </r>
    <r>
      <rPr>
        <b/>
        <sz val="10"/>
        <rFont val="Times New Roman"/>
        <family val="1"/>
      </rPr>
      <t>Coordinatori di educazione fisica</t>
    </r>
    <r>
      <rPr>
        <sz val="10"/>
        <rFont val="Times New Roman"/>
        <family val="1"/>
      </rPr>
      <t xml:space="preserve"> presso gli Uffici Scolastici Regionali </t>
    </r>
  </si>
  <si>
    <r>
      <rPr>
        <b/>
        <sz val="10"/>
        <rFont val="Times New Roman"/>
        <family val="1"/>
      </rPr>
      <t>Funzioni strumentali</t>
    </r>
    <r>
      <rPr>
        <sz val="10"/>
        <rFont val="Times New Roman"/>
        <family val="1"/>
      </rPr>
      <t xml:space="preserve"> al POF (art. 33 CCNL 29/11/2007)</t>
    </r>
  </si>
  <si>
    <r>
      <t>Misure incentivanti per progetti relativi alle</t>
    </r>
    <r>
      <rPr>
        <b/>
        <sz val="10"/>
        <rFont val="Times New Roman"/>
        <family val="1"/>
      </rPr>
      <t xml:space="preserve"> aree a rischio</t>
    </r>
    <r>
      <rPr>
        <sz val="10"/>
        <rFont val="Times New Roman"/>
        <family val="1"/>
      </rPr>
      <t>, a forte processo immigratorio e contro l’emarginazione scolastica (art. 9 CCNL 29/11/2007)</t>
    </r>
  </si>
  <si>
    <r>
      <rPr>
        <b/>
        <sz val="10"/>
        <rFont val="Times New Roman"/>
        <family val="1"/>
      </rPr>
      <t xml:space="preserve">Ore eccedenti </t>
    </r>
    <r>
      <rPr>
        <sz val="10"/>
        <rFont val="Times New Roman"/>
        <family val="1"/>
      </rPr>
      <t>per la sostituzione dei colleghi assenti Art. 40 CCNL 8/2/2018</t>
    </r>
  </si>
  <si>
    <r>
      <rPr>
        <b/>
        <sz val="10"/>
        <rFont val="Times New Roman"/>
        <family val="1"/>
      </rPr>
      <t>Valorizzazione</t>
    </r>
    <r>
      <rPr>
        <sz val="10"/>
        <rFont val="Times New Roman"/>
        <family val="1"/>
      </rPr>
      <t>, ai sensi dell’art. 1, commi da 126 a 128, della legge n. 107/2015 e dell’art. 1, comma 249, della legge n. 160/2019</t>
    </r>
  </si>
  <si>
    <r>
      <t xml:space="preserve">Valorizzazione dell'impegno in </t>
    </r>
    <r>
      <rPr>
        <b/>
        <sz val="10"/>
        <rFont val="Times New Roman"/>
        <family val="1"/>
      </rPr>
      <t>attività di formazione, ricerca e sperimentazione didattica</t>
    </r>
    <r>
      <rPr>
        <sz val="10"/>
        <rFont val="Times New Roman"/>
        <family val="1"/>
      </rPr>
      <t xml:space="preserve"> e valorizzazione del contributo alla diffusione nelle istituzioni scolastiche di modelli per una didattica per lo sviluppo delle competenze (art. 1, commi 592 e 593 della legge n. 205/2017)</t>
    </r>
  </si>
  <si>
    <t>Nota Miur: n. 46445 del 4 ottobre 2022</t>
  </si>
  <si>
    <t xml:space="preserve">oppure da foglio "Ricavo dati per Ind. Dir." </t>
  </si>
  <si>
    <t>Nel bilancio della scuola e non compresi nella comunicazione finanziaria del MOF</t>
  </si>
  <si>
    <t>NOTE</t>
  </si>
  <si>
    <t>VOCI DI ENTRATA</t>
  </si>
  <si>
    <t xml:space="preserve">MOF personale docente - a.s. </t>
  </si>
  <si>
    <t>PROVA</t>
  </si>
  <si>
    <t>Indenn. Direz. DSGA titolare</t>
  </si>
  <si>
    <t>FIS (economie anni precedenti docenti e ATA)</t>
  </si>
  <si>
    <t>FIS economie ATA</t>
  </si>
  <si>
    <t>FIS economie Docenti</t>
  </si>
  <si>
    <t>TOTALE FIS DA CONTRATTARE</t>
  </si>
  <si>
    <t>INDENNITA'  D.S.G.A.</t>
  </si>
  <si>
    <t>Alfabetizzazione italiano</t>
  </si>
  <si>
    <t>MC</t>
  </si>
  <si>
    <t>intero finanziamento disponibile</t>
  </si>
  <si>
    <t xml:space="preserve">intero finanziamento disponibile </t>
  </si>
  <si>
    <t>Tutor tirocinanti escluso sostegno</t>
  </si>
  <si>
    <t>Referente BES</t>
  </si>
  <si>
    <t>Nota prot. n. 56427 del 14 dicembre 2022</t>
  </si>
  <si>
    <t>FIS DISPONIBILE DOCENTI</t>
  </si>
  <si>
    <t>Risorse destinate ai soli AA</t>
  </si>
  <si>
    <t>Risorse destinate ai soli AT</t>
  </si>
  <si>
    <t>Risorse destinate ai soli CS</t>
  </si>
  <si>
    <t>FIS DISPONIBILE ATA</t>
  </si>
  <si>
    <t>intensificazione ore eccedenti</t>
  </si>
  <si>
    <t>Comm.: progettazione attività strumento musicale</t>
  </si>
  <si>
    <t>Comm.: valutazione titoli funzioni strumentali</t>
  </si>
  <si>
    <t>FIS</t>
  </si>
  <si>
    <t>Totale finanziamento</t>
  </si>
  <si>
    <t>ALTRE ATTIVITA'</t>
  </si>
  <si>
    <t>DOCENTI TOTALE MOF IMPEGNATO</t>
  </si>
  <si>
    <t>Assistenza disabile</t>
  </si>
  <si>
    <r>
      <t xml:space="preserve">art. 88, comma 2, lettera </t>
    </r>
    <r>
      <rPr>
        <b/>
        <sz val="10"/>
        <rFont val="Arial"/>
        <family val="2"/>
      </rPr>
      <t>k)</t>
    </r>
  </si>
  <si>
    <r>
      <t>art. 88, comma 2, lettera</t>
    </r>
    <r>
      <rPr>
        <b/>
        <sz val="10"/>
        <color theme="1"/>
        <rFont val="Arial"/>
        <family val="2"/>
      </rPr>
      <t xml:space="preserve"> e)</t>
    </r>
  </si>
  <si>
    <t>art. 88, comma 2, lettera k)</t>
  </si>
  <si>
    <r>
      <t xml:space="preserve">art. 88, comma 2, lettera </t>
    </r>
    <r>
      <rPr>
        <b/>
        <i/>
        <sz val="10"/>
        <rFont val="Arial"/>
        <family val="2"/>
      </rPr>
      <t>k)</t>
    </r>
  </si>
  <si>
    <r>
      <t>art. 88, comma 2, lettera</t>
    </r>
    <r>
      <rPr>
        <b/>
        <i/>
        <sz val="11"/>
        <rFont val="Arial"/>
        <family val="2"/>
      </rPr>
      <t xml:space="preserve"> e)</t>
    </r>
  </si>
  <si>
    <t>FIS + Valorizzazione del personale</t>
  </si>
  <si>
    <t>Ore assegnate ad ogni lavoratore</t>
  </si>
  <si>
    <t>Totale dipendenti della scuola</t>
  </si>
  <si>
    <t>Totale ore fruibili</t>
  </si>
  <si>
    <t>Cognome Nome</t>
  </si>
  <si>
    <t>DATA</t>
  </si>
  <si>
    <t>hh:mm:ss</t>
  </si>
  <si>
    <t xml:space="preserve">TOTALE </t>
  </si>
  <si>
    <t>TOTALE ORE DI PERMESSO USUFRUITO</t>
  </si>
  <si>
    <t>TOTALE ORE DI PERMESSO DA USUFRUIRE</t>
  </si>
  <si>
    <t>00/00/0000</t>
  </si>
  <si>
    <t>Usufrito</t>
  </si>
  <si>
    <t>Usufruire</t>
  </si>
  <si>
    <t>Sigla sindacale</t>
  </si>
  <si>
    <t>PERMESSO SINDACALE  RSU</t>
  </si>
  <si>
    <t>art. 1, commi da 126 a 128, L. n. 107/2015 e dell’art. 1, c. 249, L. n. 160/2019</t>
  </si>
  <si>
    <t>forf. Tot</t>
  </si>
  <si>
    <t>Risorse destinate per ore eccedenti da economie FIS</t>
  </si>
  <si>
    <r>
      <t xml:space="preserve">A) Per ogni scuola (esclusi convitti)  </t>
    </r>
    <r>
      <rPr>
        <i/>
        <sz val="12"/>
        <color theme="1"/>
        <rFont val="Calibri"/>
        <family val="2"/>
        <scheme val="minor"/>
      </rPr>
      <t>Quota Base Funzioni strumentali LS A</t>
    </r>
  </si>
  <si>
    <r>
      <t xml:space="preserve">B) Per ogni complessità organizzativa </t>
    </r>
    <r>
      <rPr>
        <i/>
        <sz val="12"/>
        <color indexed="8"/>
        <rFont val="Calibri"/>
        <family val="2"/>
      </rPr>
      <t xml:space="preserve"> Quota Complessità Funzioni strumentali B3 </t>
    </r>
  </si>
  <si>
    <r>
      <t>C) Quota posti docente  F</t>
    </r>
    <r>
      <rPr>
        <i/>
        <sz val="12"/>
        <color indexed="8"/>
        <rFont val="Calibri"/>
        <family val="2"/>
      </rPr>
      <t>unzioni strumentali  LS C=C2*</t>
    </r>
  </si>
  <si>
    <r>
      <t xml:space="preserve">A) Per ogni scuola (esclusi convitti)  </t>
    </r>
    <r>
      <rPr>
        <i/>
        <sz val="12"/>
        <color indexed="8"/>
        <rFont val="Calibri"/>
        <family val="2"/>
      </rPr>
      <t xml:space="preserve"> Quota INCARICHI SPECIFICI LD </t>
    </r>
  </si>
  <si>
    <t>Incarichi Specifici</t>
  </si>
  <si>
    <t>agli assistenti amministrativi</t>
  </si>
  <si>
    <t>agli assistenti tecnici</t>
  </si>
  <si>
    <t>ai collaboratori scolastici</t>
  </si>
  <si>
    <t>TOTALE IMPEGNATO FIS E VALORIZZAZIONE DEL PERSONALE</t>
  </si>
  <si>
    <t>Il budget è ripartito con un sistema a punteggio secondo i seguenti valori: uscite fino alle 14:30 2 punti, uscite fino alle 16:30 e oltre 3 punti, giornata in campo scuola 3 punti, pernottamento in campo scuola 3 punti.</t>
  </si>
  <si>
    <t>VALORIZZAZIONE DEL PERSONALE</t>
  </si>
  <si>
    <t>Compenso ripartito secondo la tabella "Referenti BES"</t>
  </si>
  <si>
    <t>RACCORDO TRA LE SEDI</t>
  </si>
  <si>
    <t>art.88 - c. 2/a - CCNL 2006/09</t>
  </si>
  <si>
    <t>MAGGIOR CARICO ASSISTENZA ALLA DIDATTICA E ALLA DISABILITA'</t>
  </si>
  <si>
    <t>MOF</t>
  </si>
  <si>
    <t>Economie Funzioni Strumentali</t>
  </si>
  <si>
    <t>Economie Incarichi specifici A.T.A.</t>
  </si>
  <si>
    <t>Economie Oreccedenti</t>
  </si>
  <si>
    <t>Economie Pratica sportiva</t>
  </si>
  <si>
    <t>Economie Aree a rischio</t>
  </si>
  <si>
    <t xml:space="preserve">RISORSE NON IMPEGNATE </t>
  </si>
  <si>
    <t>Nome COGNOME</t>
  </si>
  <si>
    <t>AAA</t>
  </si>
  <si>
    <t>Aiutaci a condividere tutto il materiale iscriviti ad ANAA Scuole</t>
  </si>
  <si>
    <t>Scegli</t>
  </si>
  <si>
    <t>Indenn. sostituto x assenza DSGA per numero di giorni:</t>
  </si>
  <si>
    <t>DICHIARAZIONE RELATIVA ALLE ATTIVITÀ SVOLTE</t>
  </si>
  <si>
    <t>DICHIARAZIONE SOSTITUTIVA DI CERTIFICAZIONE E ATTI NOTORIETÀ</t>
  </si>
  <si>
    <t>(Dichiarazione sostitutiva di certificazione e atti di notorietà - Art. 46 e Art. 47 D.P.R. 445/2000)</t>
  </si>
  <si>
    <t>L'Assistente Tecnico</t>
  </si>
  <si>
    <t>L'Assistente Amministrativo</t>
  </si>
  <si>
    <t>Il Collaboratore Scolastico</t>
  </si>
  <si>
    <t>Il Docente</t>
  </si>
  <si>
    <t>Clicca e Scegli il profilo</t>
  </si>
  <si>
    <t>Nome Cognome</t>
  </si>
  <si>
    <t>In servizio in qualità di</t>
  </si>
  <si>
    <t>Il sottoscritto</t>
  </si>
  <si>
    <t>D I C H I A R A</t>
  </si>
  <si>
    <t>Di aver svolto la seguente attività attinente l’oggetto dell'incarico assegnato:</t>
  </si>
  <si>
    <t>attivita' 1</t>
  </si>
  <si>
    <t>attivita' 2</t>
  </si>
  <si>
    <t>attivita' 3</t>
  </si>
  <si>
    <t>attivita' 4</t>
  </si>
  <si>
    <t>attivita' 5</t>
  </si>
  <si>
    <t>attivita' 6</t>
  </si>
  <si>
    <t>attivita' 7</t>
  </si>
  <si>
    <t>attivita' 8</t>
  </si>
  <si>
    <t>FLC/CGIL – CISLSCUOLA – UILSCUOLA - FED. NAZ. GILDA/UNAMS - SNALS CONFSAL - ANIEF</t>
  </si>
  <si>
    <t>Al</t>
  </si>
  <si>
    <t xml:space="preserve">e p.c.      Al </t>
  </si>
</sst>
</file>

<file path=xl/styles.xml><?xml version="1.0" encoding="utf-8"?>
<styleSheet xmlns="http://schemas.openxmlformats.org/spreadsheetml/2006/main">
  <numFmts count="14">
    <numFmt numFmtId="44" formatCode="_-* #,##0.00\ &quot;€&quot;_-;\-* #,##0.00\ &quot;€&quot;_-;_-* &quot;-&quot;??\ &quot;€&quot;_-;_-@_-"/>
    <numFmt numFmtId="164" formatCode="&quot;€&quot;\ #,##0.00;[Red]\-&quot;€&quot;\ #,##0.00"/>
    <numFmt numFmtId="165" formatCode="_-* #,##0_-;\-* #,##0_-;_-* &quot;-&quot;_-;_-@_-"/>
    <numFmt numFmtId="166" formatCode="_-&quot;€&quot;\ * #,##0.00_-;\-&quot;€&quot;\ * #,##0.00_-;_-&quot;€&quot;\ * &quot;-&quot;??_-;_-@_-"/>
    <numFmt numFmtId="167" formatCode="_-* #,##0.00_-;\-* #,##0.00_-;_-* &quot;-&quot;??_-;_-@_-"/>
    <numFmt numFmtId="168" formatCode="_-&quot;€&quot;* #,##0.00_-;\-&quot;€&quot;* #,##0.00_-;_-&quot;€&quot;* &quot;-&quot;??_-;_-@_-"/>
    <numFmt numFmtId="169" formatCode="0.000"/>
    <numFmt numFmtId="170" formatCode="&quot;€&quot;\ #,##0.00"/>
    <numFmt numFmtId="171" formatCode="_-[$€-2]\ * #,##0.00_-;\-[$€-2]\ * #,##0.00_-;_-[$€-2]\ * &quot;-&quot;??_-"/>
    <numFmt numFmtId="172" formatCode="_-[$€-2]\ * #,##0.00_-;\-[$€-2]\ * #,##0.00_-;_-[$€-2]\ * &quot;-&quot;??_-;_-@_-"/>
    <numFmt numFmtId="173" formatCode="0.0"/>
    <numFmt numFmtId="174" formatCode="[h]:mm"/>
    <numFmt numFmtId="175" formatCode="#,##0.00_ ;\-#,##0.00\ "/>
    <numFmt numFmtId="176" formatCode="[h]:mm:ss;@"/>
  </numFmts>
  <fonts count="241">
    <font>
      <sz val="12"/>
      <color theme="1"/>
      <name val="Arial"/>
      <family val="2"/>
    </font>
    <font>
      <sz val="11"/>
      <color theme="1"/>
      <name val="Calibri"/>
      <family val="2"/>
      <scheme val="minor"/>
    </font>
    <font>
      <sz val="11"/>
      <color indexed="8"/>
      <name val="Calibri"/>
      <family val="2"/>
    </font>
    <font>
      <b/>
      <sz val="11"/>
      <color indexed="8"/>
      <name val="Calibri"/>
      <family val="2"/>
    </font>
    <font>
      <sz val="11"/>
      <color indexed="8"/>
      <name val="Calibri"/>
      <family val="2"/>
    </font>
    <font>
      <b/>
      <sz val="10"/>
      <name val="Verdana"/>
      <family val="2"/>
    </font>
    <font>
      <sz val="10"/>
      <name val="Verdana"/>
      <family val="2"/>
    </font>
    <font>
      <b/>
      <sz val="10"/>
      <color indexed="8"/>
      <name val="Verdana"/>
      <family val="2"/>
    </font>
    <font>
      <b/>
      <sz val="9"/>
      <color indexed="81"/>
      <name val="Tahoma"/>
      <family val="2"/>
    </font>
    <font>
      <sz val="9"/>
      <color indexed="81"/>
      <name val="Tahoma"/>
      <family val="2"/>
    </font>
    <font>
      <sz val="11"/>
      <color indexed="9"/>
      <name val="Calibri"/>
      <family val="2"/>
    </font>
    <font>
      <sz val="11"/>
      <color indexed="20"/>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0"/>
      <name val="System"/>
      <family val="2"/>
    </font>
    <font>
      <b/>
      <sz val="18"/>
      <color indexed="56"/>
      <name val="Cambria"/>
      <family val="2"/>
    </font>
    <font>
      <sz val="11"/>
      <name val="Verdana"/>
      <family val="2"/>
    </font>
    <font>
      <b/>
      <sz val="11"/>
      <name val="Verdana"/>
      <family val="2"/>
    </font>
    <font>
      <i/>
      <sz val="11"/>
      <name val="Verdana"/>
      <family val="2"/>
    </font>
    <font>
      <b/>
      <i/>
      <sz val="11"/>
      <name val="Verdana"/>
      <family val="2"/>
    </font>
    <font>
      <sz val="11"/>
      <color indexed="8"/>
      <name val="Verdana"/>
      <family val="2"/>
    </font>
    <font>
      <sz val="10"/>
      <name val="MS Sans Serif"/>
      <family val="2"/>
    </font>
    <font>
      <sz val="10"/>
      <name val="Arial"/>
      <family val="2"/>
    </font>
    <font>
      <sz val="12"/>
      <color indexed="8"/>
      <name val="Arial"/>
      <family val="2"/>
    </font>
    <font>
      <sz val="12"/>
      <color indexed="9"/>
      <name val="Arial"/>
      <family val="2"/>
    </font>
    <font>
      <b/>
      <sz val="12"/>
      <color indexed="52"/>
      <name val="Arial"/>
      <family val="2"/>
    </font>
    <font>
      <sz val="12"/>
      <color indexed="52"/>
      <name val="Arial"/>
      <family val="2"/>
    </font>
    <font>
      <b/>
      <sz val="12"/>
      <color indexed="9"/>
      <name val="Arial"/>
      <family val="2"/>
    </font>
    <font>
      <u/>
      <sz val="10"/>
      <color indexed="12"/>
      <name val="Arial"/>
      <family val="2"/>
    </font>
    <font>
      <sz val="12"/>
      <color indexed="62"/>
      <name val="Arial"/>
      <family val="2"/>
    </font>
    <font>
      <sz val="12"/>
      <color indexed="60"/>
      <name val="Arial"/>
      <family val="2"/>
    </font>
    <font>
      <b/>
      <sz val="12"/>
      <color indexed="63"/>
      <name val="Arial"/>
      <family val="2"/>
    </font>
    <font>
      <sz val="12"/>
      <color indexed="10"/>
      <name val="Arial"/>
      <family val="2"/>
    </font>
    <font>
      <i/>
      <sz val="12"/>
      <color indexed="23"/>
      <name val="Arial"/>
      <family val="2"/>
    </font>
    <font>
      <b/>
      <sz val="15"/>
      <color indexed="56"/>
      <name val="Arial"/>
      <family val="2"/>
    </font>
    <font>
      <b/>
      <sz val="13"/>
      <color indexed="56"/>
      <name val="Arial"/>
      <family val="2"/>
    </font>
    <font>
      <b/>
      <sz val="11"/>
      <color indexed="56"/>
      <name val="Arial"/>
      <family val="2"/>
    </font>
    <font>
      <b/>
      <sz val="12"/>
      <color indexed="8"/>
      <name val="Arial"/>
      <family val="2"/>
    </font>
    <font>
      <sz val="12"/>
      <color indexed="20"/>
      <name val="Arial"/>
      <family val="2"/>
    </font>
    <font>
      <sz val="12"/>
      <color indexed="17"/>
      <name val="Arial"/>
      <family val="2"/>
    </font>
    <font>
      <sz val="11"/>
      <name val="MV Boli"/>
    </font>
    <font>
      <i/>
      <sz val="12"/>
      <color indexed="8"/>
      <name val="Verdana"/>
      <family val="2"/>
    </font>
    <font>
      <sz val="12"/>
      <color indexed="8"/>
      <name val="Verdana"/>
      <family val="2"/>
    </font>
    <font>
      <u/>
      <sz val="12"/>
      <color indexed="8"/>
      <name val="Verdana"/>
      <family val="2"/>
    </font>
    <font>
      <b/>
      <sz val="12"/>
      <color indexed="8"/>
      <name val="Verdana"/>
      <family val="2"/>
    </font>
    <font>
      <b/>
      <i/>
      <sz val="12"/>
      <color indexed="8"/>
      <name val="Verdana"/>
      <family val="2"/>
    </font>
    <font>
      <sz val="10"/>
      <color indexed="8"/>
      <name val="Verdana"/>
      <family val="2"/>
    </font>
    <font>
      <b/>
      <i/>
      <u/>
      <sz val="10"/>
      <color indexed="8"/>
      <name val="Verdana"/>
      <family val="2"/>
    </font>
    <font>
      <sz val="12"/>
      <name val="MV Boli"/>
    </font>
    <font>
      <b/>
      <sz val="11"/>
      <color indexed="8"/>
      <name val="Times New Roman"/>
      <family val="1"/>
    </font>
    <font>
      <sz val="10"/>
      <name val="Times New Roman"/>
      <family val="1"/>
    </font>
    <font>
      <b/>
      <i/>
      <sz val="9"/>
      <name val="Times New Roman"/>
      <family val="1"/>
    </font>
    <font>
      <sz val="11"/>
      <name val="Times New Roman"/>
      <family val="1"/>
    </font>
    <font>
      <b/>
      <i/>
      <sz val="11"/>
      <name val="Times New Roman"/>
      <family val="1"/>
    </font>
    <font>
      <sz val="10"/>
      <name val="Arial"/>
      <family val="2"/>
    </font>
    <font>
      <sz val="8"/>
      <name val="Times New Roman"/>
      <family val="1"/>
    </font>
    <font>
      <sz val="14"/>
      <name val="Times New Roman"/>
      <family val="1"/>
    </font>
    <font>
      <b/>
      <sz val="20"/>
      <name val="Times New Roman"/>
      <family val="1"/>
    </font>
    <font>
      <b/>
      <sz val="14"/>
      <name val="Times New Roman"/>
      <family val="1"/>
    </font>
    <font>
      <b/>
      <sz val="12"/>
      <name val="Times New Roman"/>
      <family val="1"/>
    </font>
    <font>
      <sz val="12"/>
      <name val="Times New Roman"/>
      <family val="1"/>
    </font>
    <font>
      <u/>
      <sz val="10"/>
      <color indexed="12"/>
      <name val="Arial"/>
      <family val="2"/>
    </font>
    <font>
      <sz val="10"/>
      <color indexed="8"/>
      <name val="Times New Roman"/>
      <family val="1"/>
    </font>
    <font>
      <b/>
      <sz val="16"/>
      <name val="Times New Roman"/>
      <family val="1"/>
    </font>
    <font>
      <b/>
      <sz val="14"/>
      <name val="Verdana"/>
      <family val="2"/>
    </font>
    <font>
      <b/>
      <sz val="13"/>
      <name val="Verdana"/>
      <family val="2"/>
    </font>
    <font>
      <sz val="12"/>
      <name val="Verdana"/>
      <family val="2"/>
    </font>
    <font>
      <b/>
      <sz val="12"/>
      <name val="Verdana"/>
      <family val="2"/>
    </font>
    <font>
      <b/>
      <i/>
      <sz val="12"/>
      <name val="Verdana"/>
      <family val="2"/>
    </font>
    <font>
      <b/>
      <sz val="24"/>
      <name val="Verdana"/>
      <family val="2"/>
    </font>
    <font>
      <b/>
      <sz val="24"/>
      <color indexed="30"/>
      <name val="Verdana"/>
      <family val="2"/>
    </font>
    <font>
      <u/>
      <sz val="14"/>
      <name val="Verdana"/>
      <family val="2"/>
    </font>
    <font>
      <b/>
      <i/>
      <sz val="10"/>
      <color indexed="8"/>
      <name val="Verdana"/>
      <family val="2"/>
    </font>
    <font>
      <sz val="16"/>
      <color indexed="8"/>
      <name val="Verdana"/>
      <family val="2"/>
    </font>
    <font>
      <b/>
      <i/>
      <sz val="9"/>
      <name val="Verdana"/>
      <family val="2"/>
    </font>
    <font>
      <sz val="10"/>
      <name val="Arial"/>
      <family val="2"/>
    </font>
    <font>
      <b/>
      <sz val="10"/>
      <name val="Times New Roman"/>
      <family val="1"/>
    </font>
    <font>
      <b/>
      <i/>
      <sz val="10"/>
      <name val="Times New Roman"/>
      <family val="1"/>
    </font>
    <font>
      <b/>
      <i/>
      <sz val="14"/>
      <name val="Times New Roman"/>
      <family val="1"/>
    </font>
    <font>
      <i/>
      <sz val="10"/>
      <name val="Verdana"/>
      <family val="2"/>
    </font>
    <font>
      <b/>
      <i/>
      <sz val="12"/>
      <name val="Times New Roman"/>
      <family val="1"/>
    </font>
    <font>
      <i/>
      <sz val="12"/>
      <name val="Verdana"/>
      <family val="2"/>
    </font>
    <font>
      <i/>
      <sz val="14"/>
      <name val="Verdana"/>
      <family val="2"/>
    </font>
    <font>
      <sz val="22"/>
      <color indexed="8"/>
      <name val="Verdana"/>
      <family val="2"/>
    </font>
    <font>
      <i/>
      <sz val="10"/>
      <name val="Times New Roman"/>
      <family val="1"/>
    </font>
    <font>
      <b/>
      <i/>
      <sz val="10"/>
      <name val="Verdana"/>
      <family val="2"/>
    </font>
    <font>
      <sz val="18"/>
      <color indexed="8"/>
      <name val="Verdana"/>
      <family val="2"/>
    </font>
    <font>
      <sz val="12"/>
      <color theme="1"/>
      <name val="Arial"/>
      <family val="2"/>
    </font>
    <font>
      <sz val="11"/>
      <color theme="1"/>
      <name val="Calibri"/>
      <family val="2"/>
      <scheme val="minor"/>
    </font>
    <font>
      <sz val="11"/>
      <color rgb="FF000000"/>
      <name val="Calibri"/>
      <family val="2"/>
    </font>
    <font>
      <b/>
      <sz val="11"/>
      <color theme="1"/>
      <name val="Calibri"/>
      <family val="2"/>
      <scheme val="minor"/>
    </font>
    <font>
      <sz val="11"/>
      <color theme="1"/>
      <name val="Verdana"/>
      <family val="2"/>
    </font>
    <font>
      <sz val="11"/>
      <color theme="1"/>
      <name val="Times New Roman"/>
      <family val="1"/>
    </font>
    <font>
      <i/>
      <sz val="11"/>
      <color theme="1"/>
      <name val="Verdana"/>
      <family val="2"/>
    </font>
    <font>
      <b/>
      <sz val="11"/>
      <color theme="1"/>
      <name val="Verdana"/>
      <family val="2"/>
    </font>
    <font>
      <sz val="10"/>
      <color theme="1"/>
      <name val="Verdana"/>
      <family val="2"/>
    </font>
    <font>
      <sz val="12"/>
      <color theme="1"/>
      <name val="Verdana"/>
      <family val="2"/>
    </font>
    <font>
      <sz val="14"/>
      <color theme="1"/>
      <name val="Verdana"/>
      <family val="2"/>
    </font>
    <font>
      <i/>
      <sz val="10"/>
      <color theme="1"/>
      <name val="Verdana"/>
      <family val="2"/>
    </font>
    <font>
      <b/>
      <sz val="14"/>
      <color theme="1"/>
      <name val="Verdana"/>
      <family val="2"/>
    </font>
    <font>
      <sz val="10"/>
      <color theme="1"/>
      <name val="Times New Roman"/>
      <family val="1"/>
    </font>
    <font>
      <b/>
      <sz val="14"/>
      <color rgb="FF000000"/>
      <name val="Times New Roman"/>
      <family val="1"/>
    </font>
    <font>
      <sz val="11"/>
      <color rgb="FF000000"/>
      <name val="Times New Roman"/>
      <family val="1"/>
    </font>
    <font>
      <b/>
      <sz val="11"/>
      <color rgb="FF000000"/>
      <name val="Times New Roman"/>
      <family val="1"/>
    </font>
    <font>
      <sz val="11"/>
      <color rgb="FF000000"/>
      <name val="Verdana"/>
      <family val="2"/>
    </font>
    <font>
      <b/>
      <sz val="10"/>
      <color rgb="FFFF0000"/>
      <name val="Verdana"/>
      <family val="2"/>
    </font>
    <font>
      <sz val="14"/>
      <color theme="1"/>
      <name val="MV Boli"/>
    </font>
    <font>
      <b/>
      <sz val="12"/>
      <color theme="1"/>
      <name val="Verdana"/>
      <family val="2"/>
    </font>
    <font>
      <sz val="10"/>
      <color rgb="FFFF0000"/>
      <name val="Times New Roman"/>
      <family val="1"/>
    </font>
    <font>
      <b/>
      <sz val="10"/>
      <color rgb="FFFF0000"/>
      <name val="Times New Roman"/>
      <family val="1"/>
    </font>
    <font>
      <b/>
      <sz val="10"/>
      <color theme="1"/>
      <name val="Verdana"/>
      <family val="2"/>
    </font>
    <font>
      <b/>
      <sz val="8"/>
      <color theme="1"/>
      <name val="Verdana"/>
      <family val="2"/>
    </font>
    <font>
      <b/>
      <i/>
      <sz val="10"/>
      <color theme="1"/>
      <name val="Verdana"/>
      <family val="2"/>
    </font>
    <font>
      <b/>
      <i/>
      <sz val="11"/>
      <color rgb="FF000000"/>
      <name val="Verdana"/>
      <family val="2"/>
    </font>
    <font>
      <b/>
      <sz val="11"/>
      <name val="Calibri"/>
      <family val="2"/>
      <scheme val="minor"/>
    </font>
    <font>
      <sz val="11"/>
      <name val="Calibri"/>
      <family val="2"/>
      <scheme val="minor"/>
    </font>
    <font>
      <sz val="10"/>
      <color theme="1"/>
      <name val="Calibri"/>
      <family val="2"/>
      <scheme val="minor"/>
    </font>
    <font>
      <b/>
      <sz val="11"/>
      <color rgb="FFFF0000"/>
      <name val="Calibri"/>
      <family val="2"/>
      <scheme val="minor"/>
    </font>
    <font>
      <b/>
      <i/>
      <sz val="11"/>
      <name val="Calibri"/>
      <family val="2"/>
      <scheme val="minor"/>
    </font>
    <font>
      <b/>
      <i/>
      <sz val="11"/>
      <color theme="1"/>
      <name val="Calibri"/>
      <family val="2"/>
      <scheme val="minor"/>
    </font>
    <font>
      <sz val="10"/>
      <name val="Calibri"/>
      <family val="2"/>
      <scheme val="minor"/>
    </font>
    <font>
      <sz val="10"/>
      <color rgb="FF7030A0"/>
      <name val="Times New Roman"/>
      <family val="1"/>
    </font>
    <font>
      <sz val="11"/>
      <color rgb="FF0000CC"/>
      <name val="Verdana"/>
      <family val="2"/>
    </font>
    <font>
      <sz val="11"/>
      <color rgb="FF302286"/>
      <name val="Verdana"/>
      <family val="2"/>
    </font>
    <font>
      <sz val="10"/>
      <color rgb="FF302286"/>
      <name val="Verdana"/>
      <family val="2"/>
    </font>
    <font>
      <b/>
      <i/>
      <sz val="11"/>
      <color rgb="FF302286"/>
      <name val="Verdana"/>
      <family val="2"/>
    </font>
    <font>
      <b/>
      <i/>
      <sz val="11"/>
      <color theme="1"/>
      <name val="Verdana"/>
      <family val="2"/>
    </font>
    <font>
      <b/>
      <i/>
      <sz val="12"/>
      <color theme="1"/>
      <name val="Verdana"/>
      <family val="2"/>
    </font>
    <font>
      <i/>
      <sz val="12"/>
      <color theme="1"/>
      <name val="Verdana"/>
      <family val="2"/>
    </font>
    <font>
      <sz val="9"/>
      <color theme="1"/>
      <name val="Verdana"/>
      <family val="2"/>
    </font>
    <font>
      <sz val="11"/>
      <color rgb="FF412EB4"/>
      <name val="Verdana"/>
      <family val="2"/>
    </font>
    <font>
      <sz val="16"/>
      <color theme="1"/>
      <name val="Verdana"/>
      <family val="2"/>
    </font>
    <font>
      <b/>
      <sz val="11"/>
      <color indexed="52"/>
      <name val="Calibri"/>
      <family val="2"/>
    </font>
    <font>
      <b/>
      <sz val="11"/>
      <color indexed="9"/>
      <name val="Calibri"/>
      <family val="2"/>
    </font>
    <font>
      <sz val="11"/>
      <color indexed="52"/>
      <name val="Calibri"/>
      <family val="2"/>
    </font>
    <font>
      <sz val="11"/>
      <color indexed="10"/>
      <name val="Calibri"/>
      <family val="2"/>
    </font>
    <font>
      <b/>
      <sz val="9"/>
      <color rgb="FF000000"/>
      <name val="Tahoma"/>
      <family val="2"/>
    </font>
    <font>
      <sz val="9"/>
      <color rgb="FF000000"/>
      <name val="Tahoma"/>
      <family val="2"/>
    </font>
    <font>
      <sz val="11"/>
      <color rgb="FFFF0000"/>
      <name val="Verdana"/>
      <family val="2"/>
    </font>
    <font>
      <b/>
      <i/>
      <sz val="12"/>
      <color rgb="FFFF0000"/>
      <name val="Arial"/>
      <family val="2"/>
    </font>
    <font>
      <sz val="11"/>
      <color theme="1"/>
      <name val="Arial"/>
      <family val="2"/>
    </font>
    <font>
      <b/>
      <sz val="11"/>
      <color theme="1"/>
      <name val="Arial"/>
      <family val="2"/>
    </font>
    <font>
      <i/>
      <sz val="10"/>
      <color theme="1"/>
      <name val="Arial"/>
      <family val="2"/>
    </font>
    <font>
      <sz val="13"/>
      <color rgb="FF000000"/>
      <name val="Times New Roman"/>
      <family val="1"/>
    </font>
    <font>
      <b/>
      <sz val="13"/>
      <color indexed="8"/>
      <name val="Times New Roman"/>
      <family val="1"/>
    </font>
    <font>
      <b/>
      <sz val="13"/>
      <color theme="1"/>
      <name val="Times New Roman"/>
      <family val="1"/>
    </font>
    <font>
      <sz val="13"/>
      <color theme="1"/>
      <name val="Arial"/>
      <family val="2"/>
    </font>
    <font>
      <sz val="13"/>
      <color theme="1"/>
      <name val="Times New Roman"/>
      <family val="1"/>
    </font>
    <font>
      <i/>
      <sz val="13"/>
      <color theme="1"/>
      <name val="Times New Roman"/>
      <family val="1"/>
    </font>
    <font>
      <i/>
      <sz val="13"/>
      <color rgb="FF000000"/>
      <name val="Times New Roman"/>
      <family val="1"/>
    </font>
    <font>
      <b/>
      <i/>
      <sz val="13"/>
      <color theme="1"/>
      <name val="Times New Roman"/>
      <family val="1"/>
    </font>
    <font>
      <b/>
      <sz val="13"/>
      <color theme="1"/>
      <name val="Arial"/>
      <family val="2"/>
    </font>
    <font>
      <b/>
      <i/>
      <sz val="13"/>
      <color theme="1"/>
      <name val="Arial"/>
      <family val="2"/>
    </font>
    <font>
      <b/>
      <sz val="13"/>
      <color rgb="FF000000"/>
      <name val="Times New Roman"/>
      <family val="1"/>
    </font>
    <font>
      <sz val="13"/>
      <color indexed="8"/>
      <name val="Times New Roman"/>
      <family val="1"/>
    </font>
    <font>
      <sz val="13"/>
      <name val="Times New Roman"/>
      <family val="1"/>
    </font>
    <font>
      <b/>
      <sz val="13"/>
      <name val="Times New Roman"/>
      <family val="1"/>
    </font>
    <font>
      <i/>
      <sz val="11"/>
      <color rgb="FF000000"/>
      <name val="Times New Roman"/>
      <family val="1"/>
    </font>
    <font>
      <sz val="20"/>
      <color theme="1"/>
      <name val="Arial"/>
      <family val="2"/>
    </font>
    <font>
      <b/>
      <sz val="14"/>
      <color theme="1"/>
      <name val="Arial"/>
      <family val="2"/>
    </font>
    <font>
      <b/>
      <sz val="18"/>
      <color theme="1"/>
      <name val="Arial"/>
      <family val="2"/>
    </font>
    <font>
      <b/>
      <sz val="17"/>
      <color theme="1"/>
      <name val="Arial"/>
      <family val="2"/>
    </font>
    <font>
      <b/>
      <i/>
      <sz val="14"/>
      <color theme="1"/>
      <name val="Verdana"/>
      <family val="2"/>
    </font>
    <font>
      <sz val="18"/>
      <color theme="1"/>
      <name val="Verdana"/>
      <family val="2"/>
    </font>
    <font>
      <b/>
      <i/>
      <sz val="11"/>
      <color rgb="FFFF0000"/>
      <name val="Verdana"/>
      <family val="2"/>
    </font>
    <font>
      <b/>
      <i/>
      <sz val="14"/>
      <color indexed="8"/>
      <name val="Verdana"/>
      <family val="2"/>
    </font>
    <font>
      <sz val="11"/>
      <color rgb="FF0070C0"/>
      <name val="Verdana"/>
      <family val="2"/>
    </font>
    <font>
      <u/>
      <sz val="11"/>
      <color theme="1"/>
      <name val="Verdana"/>
      <family val="2"/>
    </font>
    <font>
      <sz val="14"/>
      <color rgb="FF0070C0"/>
      <name val="MV Boli"/>
    </font>
    <font>
      <sz val="12"/>
      <color rgb="FF0070C0"/>
      <name val="Arial"/>
      <family val="2"/>
    </font>
    <font>
      <sz val="11"/>
      <color rgb="FF00B050"/>
      <name val="Verdana"/>
      <family val="2"/>
    </font>
    <font>
      <b/>
      <sz val="12"/>
      <color rgb="FF000000"/>
      <name val="Verdana"/>
      <family val="2"/>
    </font>
    <font>
      <i/>
      <sz val="11"/>
      <color rgb="FF000000"/>
      <name val="Verdana"/>
      <family val="2"/>
    </font>
    <font>
      <i/>
      <sz val="12"/>
      <color rgb="FF0070C0"/>
      <name val="Verdana"/>
      <family val="2"/>
    </font>
    <font>
      <b/>
      <sz val="18"/>
      <name val="Verdana"/>
      <family val="2"/>
    </font>
    <font>
      <i/>
      <sz val="14"/>
      <color theme="1"/>
      <name val="Verdana"/>
      <family val="2"/>
    </font>
    <font>
      <b/>
      <i/>
      <sz val="18"/>
      <name val="Verdana"/>
      <family val="2"/>
    </font>
    <font>
      <b/>
      <sz val="16"/>
      <color theme="1"/>
      <name val="Verdana"/>
      <family val="2"/>
    </font>
    <font>
      <sz val="12"/>
      <color theme="1"/>
      <name val="MV Boli"/>
    </font>
    <font>
      <b/>
      <sz val="12"/>
      <color theme="1"/>
      <name val="Times New Roman"/>
      <family val="1"/>
    </font>
    <font>
      <b/>
      <sz val="12"/>
      <color theme="1"/>
      <name val="Calibri"/>
      <family val="2"/>
    </font>
    <font>
      <b/>
      <sz val="10"/>
      <color theme="1"/>
      <name val="Times New Roman"/>
      <family val="1"/>
    </font>
    <font>
      <b/>
      <sz val="11"/>
      <color theme="1"/>
      <name val="Times New Roman"/>
      <family val="1"/>
    </font>
    <font>
      <sz val="20"/>
      <color theme="1"/>
      <name val="Verdana"/>
      <family val="2"/>
    </font>
    <font>
      <sz val="22"/>
      <color theme="1"/>
      <name val="Verdana"/>
      <family val="2"/>
    </font>
    <font>
      <i/>
      <sz val="12"/>
      <name val="Times New Roman"/>
      <family val="1"/>
    </font>
    <font>
      <strike/>
      <sz val="10"/>
      <color theme="1"/>
      <name val="Times New Roman"/>
      <family val="1"/>
    </font>
    <font>
      <b/>
      <sz val="10"/>
      <color rgb="FF00B050"/>
      <name val="Verdana"/>
      <family val="2"/>
    </font>
    <font>
      <b/>
      <i/>
      <sz val="10"/>
      <color rgb="FF00B050"/>
      <name val="Verdana"/>
      <family val="2"/>
    </font>
    <font>
      <b/>
      <i/>
      <sz val="10"/>
      <color rgb="FFFF0000"/>
      <name val="Verdana"/>
      <family val="2"/>
    </font>
    <font>
      <sz val="28"/>
      <color theme="1"/>
      <name val="Verdana"/>
      <family val="2"/>
    </font>
    <font>
      <u/>
      <sz val="16"/>
      <name val="Verdana"/>
      <family val="2"/>
    </font>
    <font>
      <u/>
      <sz val="12"/>
      <color theme="10"/>
      <name val="Arial"/>
      <family val="2"/>
    </font>
    <font>
      <i/>
      <u/>
      <sz val="12"/>
      <color theme="10"/>
      <name val="Arial"/>
      <family val="2"/>
    </font>
    <font>
      <i/>
      <sz val="9"/>
      <color theme="1"/>
      <name val="Verdana"/>
      <family val="2"/>
    </font>
    <font>
      <u/>
      <sz val="12"/>
      <color theme="10"/>
      <name val="Verdana"/>
      <family val="2"/>
    </font>
    <font>
      <u/>
      <sz val="18"/>
      <color theme="10"/>
      <name val="Verdana"/>
      <family val="2"/>
    </font>
    <font>
      <u/>
      <sz val="20"/>
      <color theme="10"/>
      <name val="Verdana"/>
      <family val="2"/>
    </font>
    <font>
      <u/>
      <sz val="28"/>
      <color theme="10"/>
      <name val="Verdana"/>
      <family val="2"/>
    </font>
    <font>
      <i/>
      <sz val="11"/>
      <name val="Times New Roman"/>
      <family val="1"/>
    </font>
    <font>
      <b/>
      <i/>
      <sz val="12"/>
      <color rgb="FF00B050"/>
      <name val="Arial"/>
      <family val="2"/>
    </font>
    <font>
      <b/>
      <i/>
      <sz val="12"/>
      <color rgb="FFFF0000"/>
      <name val="Times New Roman"/>
      <family val="1"/>
    </font>
    <font>
      <sz val="12"/>
      <color rgb="FF00B050"/>
      <name val="Times New Roman"/>
      <family val="1"/>
    </font>
    <font>
      <b/>
      <i/>
      <sz val="12"/>
      <color rgb="FF00B050"/>
      <name val="Times New Roman"/>
      <family val="1"/>
    </font>
    <font>
      <sz val="14"/>
      <color theme="0"/>
      <name val="Times New Roman"/>
      <family val="1"/>
    </font>
    <font>
      <sz val="12"/>
      <color rgb="FFFF0000"/>
      <name val="Times New Roman"/>
      <family val="1"/>
    </font>
    <font>
      <sz val="10"/>
      <color rgb="FFFF0000"/>
      <name val="Verdana"/>
      <family val="2"/>
    </font>
    <font>
      <sz val="10"/>
      <color theme="1"/>
      <name val="Arial"/>
      <family val="2"/>
    </font>
    <font>
      <b/>
      <sz val="10"/>
      <name val="Arial"/>
      <family val="2"/>
    </font>
    <font>
      <b/>
      <sz val="10"/>
      <color theme="1"/>
      <name val="Arial"/>
      <family val="2"/>
    </font>
    <font>
      <b/>
      <sz val="10"/>
      <color rgb="FFFF0000"/>
      <name val="Arial"/>
      <family val="2"/>
    </font>
    <font>
      <i/>
      <sz val="10"/>
      <name val="Arial"/>
      <family val="2"/>
    </font>
    <font>
      <b/>
      <i/>
      <sz val="10"/>
      <name val="Arial"/>
      <family val="2"/>
    </font>
    <font>
      <b/>
      <i/>
      <sz val="11"/>
      <name val="Arial"/>
      <family val="2"/>
    </font>
    <font>
      <i/>
      <u/>
      <sz val="12"/>
      <name val="Verdana"/>
      <family val="2"/>
    </font>
    <font>
      <sz val="10"/>
      <name val="Arial"/>
      <family val="2"/>
    </font>
    <font>
      <sz val="9"/>
      <name val="Times New Roman"/>
      <family val="1"/>
    </font>
    <font>
      <b/>
      <sz val="14"/>
      <color rgb="FFFF0000"/>
      <name val="Times New Roman"/>
      <family val="1"/>
    </font>
    <font>
      <b/>
      <sz val="15"/>
      <color rgb="FFFF0000"/>
      <name val="Times New Roman"/>
      <family val="1"/>
    </font>
    <font>
      <b/>
      <sz val="28"/>
      <color rgb="FFFF0000"/>
      <name val="Times New Roman"/>
      <family val="1"/>
    </font>
    <font>
      <b/>
      <sz val="15"/>
      <color rgb="FF00B050"/>
      <name val="Times New Roman"/>
      <family val="1"/>
    </font>
    <font>
      <b/>
      <sz val="28"/>
      <color rgb="FF00B050"/>
      <name val="Times New Roman"/>
      <family val="1"/>
    </font>
    <font>
      <sz val="10"/>
      <color indexed="20"/>
      <name val="Times New Roman"/>
      <family val="1"/>
    </font>
    <font>
      <b/>
      <sz val="12"/>
      <color rgb="FFFF0000"/>
      <name val="Times New Roman"/>
      <family val="1"/>
    </font>
    <font>
      <b/>
      <sz val="12"/>
      <color rgb="FF00B050"/>
      <name val="Times New Roman"/>
      <family val="1"/>
    </font>
    <font>
      <i/>
      <u/>
      <sz val="14"/>
      <color theme="10"/>
      <name val="Times New Roman"/>
      <family val="1"/>
    </font>
    <font>
      <b/>
      <sz val="16"/>
      <color theme="1"/>
      <name val="Arial"/>
      <family val="2"/>
    </font>
    <font>
      <sz val="12"/>
      <color theme="1"/>
      <name val="Calibri"/>
      <family val="2"/>
      <scheme val="minor"/>
    </font>
    <font>
      <i/>
      <sz val="12"/>
      <color theme="1"/>
      <name val="Calibri"/>
      <family val="2"/>
      <scheme val="minor"/>
    </font>
    <font>
      <sz val="12"/>
      <color theme="1"/>
      <name val="Vijaya"/>
      <family val="2"/>
    </font>
    <font>
      <i/>
      <sz val="12"/>
      <color indexed="8"/>
      <name val="Calibri"/>
      <family val="2"/>
    </font>
    <font>
      <sz val="12"/>
      <color indexed="8"/>
      <name val="Calibri"/>
      <family val="2"/>
    </font>
    <font>
      <b/>
      <sz val="12"/>
      <color theme="1"/>
      <name val="Arial"/>
      <family val="2"/>
    </font>
    <font>
      <i/>
      <sz val="10"/>
      <color rgb="FFFF0000"/>
      <name val="Verdana"/>
      <family val="2"/>
    </font>
    <font>
      <b/>
      <sz val="11"/>
      <color rgb="FFFF0000"/>
      <name val="Verdana"/>
      <family val="2"/>
    </font>
    <font>
      <i/>
      <sz val="16"/>
      <color theme="1"/>
      <name val="Verdan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gray06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70C0"/>
        <bgColor indexed="64"/>
      </patternFill>
    </fill>
    <fill>
      <patternFill patternType="solid">
        <fgColor rgb="FFD9D9D9"/>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rgb="FFE6E6E6"/>
        <bgColor indexed="64"/>
      </patternFill>
    </fill>
    <fill>
      <patternFill patternType="solid">
        <fgColor rgb="FFF2F2F2"/>
        <bgColor indexed="64"/>
      </patternFill>
    </fill>
    <fill>
      <patternFill patternType="solid">
        <fgColor theme="0" tint="-4.9989318521683403E-2"/>
        <bgColor indexed="64"/>
      </patternFill>
    </fill>
  </fills>
  <borders count="17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10"/>
      </left>
      <right/>
      <top style="thin">
        <color indexed="10"/>
      </top>
      <bottom/>
      <diagonal/>
    </border>
    <border>
      <left/>
      <right/>
      <top style="thin">
        <color indexed="10"/>
      </top>
      <bottom/>
      <diagonal/>
    </border>
    <border>
      <left style="thin">
        <color indexed="10"/>
      </left>
      <right/>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medium">
        <color indexed="64"/>
      </left>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right/>
      <top/>
      <bottom style="thin">
        <color indexed="1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right/>
      <top/>
      <bottom style="thin">
        <color rgb="FFFF0000"/>
      </bottom>
      <diagonal/>
    </border>
    <border>
      <left style="thin">
        <color indexed="64"/>
      </left>
      <right/>
      <top style="thin">
        <color rgb="FFFF0000"/>
      </top>
      <bottom style="thin">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indexed="10"/>
      </left>
      <right/>
      <top style="thin">
        <color indexed="10"/>
      </top>
      <bottom style="thin">
        <color rgb="FFFF0000"/>
      </bottom>
      <diagonal/>
    </border>
    <border>
      <left style="thin">
        <color rgb="FFFF0000"/>
      </left>
      <right/>
      <top/>
      <bottom/>
      <diagonal/>
    </border>
    <border>
      <left/>
      <right/>
      <top style="thin">
        <color indexed="10"/>
      </top>
      <bottom style="thin">
        <color rgb="FFFF0000"/>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style="thin">
        <color indexed="64"/>
      </right>
      <top style="thin">
        <color rgb="FFFF0000"/>
      </top>
      <bottom style="thin">
        <color rgb="FFFF0000"/>
      </bottom>
      <diagonal/>
    </border>
    <border>
      <left style="thin">
        <color indexed="64"/>
      </left>
      <right/>
      <top/>
      <bottom style="thin">
        <color rgb="FFFF0000"/>
      </bottom>
      <diagonal/>
    </border>
    <border>
      <left/>
      <right style="thin">
        <color indexed="64"/>
      </right>
      <top/>
      <bottom style="thin">
        <color rgb="FFFF0000"/>
      </bottom>
      <diagonal/>
    </border>
    <border>
      <left style="thin">
        <color indexed="64"/>
      </left>
      <right/>
      <top style="double">
        <color indexed="64"/>
      </top>
      <bottom style="thin">
        <color rgb="FFFF0000"/>
      </bottom>
      <diagonal/>
    </border>
    <border>
      <left style="thin">
        <color rgb="FFFF0000"/>
      </left>
      <right style="thin">
        <color indexed="64"/>
      </right>
      <top style="double">
        <color indexed="64"/>
      </top>
      <bottom style="thin">
        <color rgb="FFFF0000"/>
      </bottom>
      <diagonal/>
    </border>
    <border>
      <left style="thin">
        <color indexed="64"/>
      </left>
      <right/>
      <top style="double">
        <color indexed="64"/>
      </top>
      <bottom style="double">
        <color indexed="64"/>
      </bottom>
      <diagonal/>
    </border>
    <border>
      <left style="thin">
        <color rgb="FFFF0000"/>
      </left>
      <right style="thin">
        <color indexed="64"/>
      </right>
      <top style="double">
        <color indexed="64"/>
      </top>
      <bottom style="double">
        <color indexed="64"/>
      </bottom>
      <diagonal/>
    </border>
    <border>
      <left/>
      <right/>
      <top style="thin">
        <color theme="4"/>
      </top>
      <bottom style="double">
        <color theme="4"/>
      </bottom>
      <diagonal/>
    </border>
    <border>
      <left style="double">
        <color indexed="64"/>
      </left>
      <right style="double">
        <color indexed="64"/>
      </right>
      <top style="double">
        <color indexed="64"/>
      </top>
      <bottom style="double">
        <color indexed="64"/>
      </bottom>
      <diagonal/>
    </border>
    <border>
      <left/>
      <right style="medium">
        <color indexed="64"/>
      </right>
      <top style="medium">
        <color indexed="64"/>
      </top>
      <bottom/>
      <diagonal/>
    </border>
    <border>
      <left style="thin">
        <color indexed="10"/>
      </left>
      <right/>
      <top style="thin">
        <color indexed="10"/>
      </top>
      <bottom style="thin">
        <color indexed="10"/>
      </bottom>
      <diagonal/>
    </border>
    <border>
      <left style="double">
        <color indexed="64"/>
      </left>
      <right/>
      <top/>
      <bottom style="double">
        <color indexed="64"/>
      </bottom>
      <diagonal/>
    </border>
    <border>
      <left/>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medium">
        <color indexed="64"/>
      </left>
      <right style="medium">
        <color rgb="FF000000"/>
      </right>
      <top style="medium">
        <color indexed="64"/>
      </top>
      <bottom style="medium">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thin">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hair">
        <color indexed="64"/>
      </right>
      <top/>
      <bottom/>
      <diagonal/>
    </border>
    <border>
      <left style="hair">
        <color indexed="64"/>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style="hair">
        <color indexed="64"/>
      </right>
      <top/>
      <bottom style="hair">
        <color indexed="64"/>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medium">
        <color indexed="64"/>
      </top>
      <bottom style="thin">
        <color indexed="64"/>
      </bottom>
      <diagonal/>
    </border>
    <border>
      <left/>
      <right/>
      <top style="thick">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auto="1"/>
      </right>
      <top/>
      <bottom style="thin">
        <color auto="1"/>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style="double">
        <color indexed="64"/>
      </left>
      <right style="double">
        <color indexed="64"/>
      </right>
      <top/>
      <bottom style="double">
        <color indexed="64"/>
      </bottom>
      <diagonal/>
    </border>
  </borders>
  <cellStyleXfs count="14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30" fillId="20" borderId="1" applyNumberFormat="0" applyAlignment="0" applyProtection="0"/>
    <xf numFmtId="0" fontId="31" fillId="0" borderId="2" applyNumberFormat="0" applyFill="0" applyAlignment="0" applyProtection="0"/>
    <xf numFmtId="0" fontId="32" fillId="21" borderId="3" applyNumberFormat="0" applyAlignment="0" applyProtection="0"/>
    <xf numFmtId="0" fontId="33"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171" fontId="12" fillId="0" borderId="0" applyFont="0" applyFill="0" applyBorder="0" applyAlignment="0" applyProtection="0"/>
    <xf numFmtId="166" fontId="12" fillId="0" borderId="0" applyFont="0" applyFill="0" applyBorder="0" applyAlignment="0" applyProtection="0"/>
    <xf numFmtId="166" fontId="27" fillId="0" borderId="0" applyFont="0" applyFill="0" applyBorder="0" applyAlignment="0" applyProtection="0"/>
    <xf numFmtId="166" fontId="12" fillId="0" borderId="0" applyFont="0" applyFill="0" applyBorder="0" applyAlignment="0" applyProtection="0"/>
    <xf numFmtId="166" fontId="59"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34" fillId="7" borderId="1" applyNumberFormat="0" applyAlignment="0" applyProtection="0"/>
    <xf numFmtId="165" fontId="27" fillId="0" borderId="0" applyFont="0" applyFill="0" applyBorder="0" applyAlignment="0" applyProtection="0"/>
    <xf numFmtId="165" fontId="59" fillId="0" borderId="0" applyFont="0" applyFill="0" applyBorder="0" applyAlignment="0" applyProtection="0"/>
    <xf numFmtId="165" fontId="12" fillId="0" borderId="0" applyFont="0" applyFill="0" applyBorder="0" applyAlignment="0" applyProtection="0"/>
    <xf numFmtId="167" fontId="4" fillId="0" borderId="0" applyFont="0" applyFill="0" applyBorder="0" applyAlignment="0" applyProtection="0"/>
    <xf numFmtId="167" fontId="12" fillId="0" borderId="0" applyFont="0" applyFill="0" applyBorder="0" applyAlignment="0" applyProtection="0"/>
    <xf numFmtId="0" fontId="18" fillId="22" borderId="0" applyNumberFormat="0" applyBorder="0" applyAlignment="0" applyProtection="0"/>
    <xf numFmtId="0" fontId="35" fillId="22" borderId="0" applyNumberFormat="0" applyBorder="0" applyAlignment="0" applyProtection="0"/>
    <xf numFmtId="0" fontId="19" fillId="0" borderId="0"/>
    <xf numFmtId="0" fontId="93" fillId="0" borderId="0"/>
    <xf numFmtId="0" fontId="93" fillId="0" borderId="0"/>
    <xf numFmtId="0" fontId="80" fillId="0" borderId="0"/>
    <xf numFmtId="0" fontId="93" fillId="0" borderId="0"/>
    <xf numFmtId="0" fontId="12" fillId="0" borderId="0"/>
    <xf numFmtId="0" fontId="12" fillId="0" borderId="0"/>
    <xf numFmtId="0" fontId="55" fillId="0" borderId="0"/>
    <xf numFmtId="0" fontId="92" fillId="0" borderId="0"/>
    <xf numFmtId="0" fontId="93" fillId="0" borderId="0"/>
    <xf numFmtId="0" fontId="93" fillId="0" borderId="0"/>
    <xf numFmtId="0" fontId="93" fillId="0" borderId="0"/>
    <xf numFmtId="0" fontId="26" fillId="0" borderId="0"/>
    <xf numFmtId="0" fontId="93" fillId="0" borderId="0"/>
    <xf numFmtId="0" fontId="93" fillId="0" borderId="0"/>
    <xf numFmtId="0" fontId="93" fillId="0" borderId="0"/>
    <xf numFmtId="0" fontId="93" fillId="0" borderId="0"/>
    <xf numFmtId="0" fontId="93" fillId="0" borderId="0"/>
    <xf numFmtId="0" fontId="27" fillId="0" borderId="0"/>
    <xf numFmtId="0" fontId="93" fillId="0" borderId="0"/>
    <xf numFmtId="0" fontId="94" fillId="0" borderId="0">
      <protection locked="0"/>
    </xf>
    <xf numFmtId="0" fontId="12" fillId="0" borderId="0"/>
    <xf numFmtId="0" fontId="93" fillId="0" borderId="0"/>
    <xf numFmtId="0" fontId="93" fillId="0" borderId="0"/>
    <xf numFmtId="0" fontId="12" fillId="0" borderId="0">
      <alignment vertical="center"/>
    </xf>
    <xf numFmtId="0" fontId="59" fillId="0" borderId="0"/>
    <xf numFmtId="0" fontId="12" fillId="0" borderId="0"/>
    <xf numFmtId="0" fontId="93" fillId="0" borderId="0"/>
    <xf numFmtId="0" fontId="4" fillId="0" borderId="0"/>
    <xf numFmtId="0" fontId="2" fillId="0" borderId="0"/>
    <xf numFmtId="0" fontId="12" fillId="23" borderId="7" applyNumberFormat="0" applyFont="0" applyAlignment="0" applyProtection="0"/>
    <xf numFmtId="0" fontId="12" fillId="23" borderId="7" applyNumberFormat="0" applyFont="0" applyAlignment="0" applyProtection="0"/>
    <xf numFmtId="0" fontId="36" fillId="20" borderId="8" applyNumberFormat="0" applyAlignment="0" applyProtection="0"/>
    <xf numFmtId="9" fontId="92" fillId="0" borderId="0" applyFont="0" applyFill="0" applyBorder="0" applyAlignment="0" applyProtection="0"/>
    <xf numFmtId="9" fontId="93" fillId="0" borderId="0" applyFont="0" applyFill="0" applyBorder="0" applyAlignment="0" applyProtection="0"/>
    <xf numFmtId="9" fontId="12" fillId="0" borderId="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20" fillId="0" borderId="0" applyNumberFormat="0" applyFill="0" applyBorder="0" applyAlignment="0" applyProtection="0"/>
    <xf numFmtId="0" fontId="39" fillId="0" borderId="4" applyNumberFormat="0" applyFill="0" applyAlignment="0" applyProtection="0"/>
    <xf numFmtId="0" fontId="40"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20" fillId="0" borderId="0" applyNumberFormat="0" applyFill="0" applyBorder="0" applyAlignment="0" applyProtection="0"/>
    <xf numFmtId="0" fontId="3" fillId="0" borderId="9" applyNumberFormat="0" applyFill="0" applyAlignment="0" applyProtection="0"/>
    <xf numFmtId="0" fontId="42" fillId="0" borderId="9" applyNumberFormat="0" applyFill="0" applyAlignment="0" applyProtection="0"/>
    <xf numFmtId="0" fontId="43" fillId="3" borderId="0" applyNumberFormat="0" applyBorder="0" applyAlignment="0" applyProtection="0"/>
    <xf numFmtId="0" fontId="44" fillId="4" borderId="0" applyNumberFormat="0" applyBorder="0" applyAlignment="0" applyProtection="0"/>
    <xf numFmtId="166" fontId="92" fillId="0" borderId="0" applyFont="0" applyFill="0" applyBorder="0" applyAlignment="0" applyProtection="0"/>
    <xf numFmtId="166" fontId="1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93" fillId="0" borderId="0" applyFont="0" applyFill="0" applyBorder="0" applyAlignment="0" applyProtection="0"/>
    <xf numFmtId="166" fontId="27" fillId="0" borderId="0" applyFont="0" applyFill="0" applyBorder="0" applyAlignment="0" applyProtection="0"/>
    <xf numFmtId="166" fontId="94" fillId="0" borderId="0">
      <protection locked="0"/>
    </xf>
    <xf numFmtId="166" fontId="12" fillId="0" borderId="0" applyFont="0" applyFill="0" applyBorder="0" applyAlignment="0" applyProtection="0"/>
    <xf numFmtId="166" fontId="93" fillId="0" borderId="0" applyFont="0" applyFill="0" applyBorder="0" applyAlignment="0" applyProtection="0"/>
    <xf numFmtId="166" fontId="12" fillId="0" borderId="0">
      <protection locked="0"/>
    </xf>
    <xf numFmtId="166" fontId="59" fillId="0" borderId="0" applyFont="0" applyFill="0" applyBorder="0" applyAlignment="0" applyProtection="0"/>
    <xf numFmtId="166" fontId="93" fillId="0" borderId="0" applyFont="0" applyFill="0" applyBorder="0" applyAlignment="0" applyProtection="0"/>
    <xf numFmtId="44" fontId="93" fillId="0" borderId="0" applyFont="0" applyFill="0" applyBorder="0" applyAlignment="0" applyProtection="0"/>
    <xf numFmtId="0" fontId="1" fillId="0" borderId="0"/>
    <xf numFmtId="0" fontId="137" fillId="20" borderId="1" applyNumberFormat="0" applyAlignment="0" applyProtection="0"/>
    <xf numFmtId="0" fontId="138" fillId="21" borderId="3" applyNumberFormat="0" applyAlignment="0" applyProtection="0"/>
    <xf numFmtId="0" fontId="139" fillId="0" borderId="2" applyNumberFormat="0" applyFill="0" applyAlignment="0" applyProtection="0"/>
    <xf numFmtId="0" fontId="2" fillId="23" borderId="7" applyNumberFormat="0" applyFont="0" applyAlignment="0" applyProtection="0"/>
    <xf numFmtId="0" fontId="140" fillId="0" borderId="0" applyNumberFormat="0" applyFill="0" applyBorder="0" applyAlignment="0" applyProtection="0"/>
    <xf numFmtId="0" fontId="95" fillId="0" borderId="119" applyNumberFormat="0" applyFill="0" applyAlignment="0" applyProtection="0"/>
    <xf numFmtId="0" fontId="197" fillId="0" borderId="0" applyNumberFormat="0" applyFill="0" applyBorder="0" applyAlignment="0" applyProtection="0"/>
    <xf numFmtId="0" fontId="220" fillId="0" borderId="0"/>
  </cellStyleXfs>
  <cellXfs count="1603">
    <xf numFmtId="0" fontId="0" fillId="0" borderId="0" xfId="0"/>
    <xf numFmtId="0" fontId="96" fillId="0" borderId="0" xfId="87" applyFont="1"/>
    <xf numFmtId="0" fontId="97" fillId="0" borderId="0" xfId="87" applyFont="1"/>
    <xf numFmtId="0" fontId="98" fillId="0" borderId="0" xfId="0" applyFont="1"/>
    <xf numFmtId="0" fontId="21" fillId="0" borderId="0" xfId="92" applyFont="1"/>
    <xf numFmtId="49" fontId="21" fillId="0" borderId="0" xfId="92" applyNumberFormat="1" applyFont="1"/>
    <xf numFmtId="170" fontId="21" fillId="0" borderId="0" xfId="92" applyNumberFormat="1" applyFont="1"/>
    <xf numFmtId="167" fontId="21" fillId="0" borderId="0" xfId="92" applyNumberFormat="1" applyFont="1"/>
    <xf numFmtId="0" fontId="24" fillId="0" borderId="0" xfId="92" applyFont="1" applyAlignment="1">
      <alignment horizontal="right"/>
    </xf>
    <xf numFmtId="172" fontId="22" fillId="0" borderId="12" xfId="92" applyNumberFormat="1" applyFont="1" applyBorder="1"/>
    <xf numFmtId="0" fontId="45" fillId="0" borderId="0" xfId="79" applyFont="1"/>
    <xf numFmtId="0" fontId="46" fillId="0" borderId="0" xfId="87" applyFont="1"/>
    <xf numFmtId="0" fontId="47" fillId="0" borderId="0" xfId="87" applyFont="1" applyAlignment="1">
      <alignment horizontal="left"/>
    </xf>
    <xf numFmtId="0" fontId="96" fillId="0" borderId="0" xfId="87" applyFont="1" applyProtection="1">
      <protection locked="0"/>
    </xf>
    <xf numFmtId="0" fontId="47" fillId="0" borderId="0" xfId="87" applyFont="1" applyAlignment="1" applyProtection="1">
      <alignment horizontal="left"/>
      <protection locked="0"/>
    </xf>
    <xf numFmtId="0" fontId="47" fillId="0" borderId="0" xfId="87" applyFont="1" applyAlignment="1">
      <alignment horizontal="left" indent="15"/>
    </xf>
    <xf numFmtId="0" fontId="47" fillId="0" borderId="0" xfId="87" applyFont="1"/>
    <xf numFmtId="0" fontId="99" fillId="0" borderId="0" xfId="87" applyFont="1"/>
    <xf numFmtId="0" fontId="47" fillId="0" borderId="0" xfId="87" applyFont="1" applyAlignment="1">
      <alignment horizontal="justify"/>
    </xf>
    <xf numFmtId="0" fontId="46" fillId="0" borderId="0" xfId="87" applyFont="1" applyAlignment="1">
      <alignment horizontal="justify"/>
    </xf>
    <xf numFmtId="0" fontId="47" fillId="0" borderId="0" xfId="87" applyFont="1" applyAlignment="1">
      <alignment horizontal="right"/>
    </xf>
    <xf numFmtId="0" fontId="6" fillId="0" borderId="12" xfId="79" applyFont="1" applyBorder="1" applyProtection="1">
      <protection locked="0"/>
    </xf>
    <xf numFmtId="0" fontId="55" fillId="0" borderId="0" xfId="99" applyFont="1"/>
    <xf numFmtId="171" fontId="55" fillId="0" borderId="0" xfId="59" applyNumberFormat="1" applyFont="1" applyFill="1"/>
    <xf numFmtId="0" fontId="55" fillId="0" borderId="0" xfId="99" applyFont="1" applyAlignment="1">
      <alignment horizontal="center"/>
    </xf>
    <xf numFmtId="166" fontId="55" fillId="0" borderId="0" xfId="99" applyNumberFormat="1" applyFont="1"/>
    <xf numFmtId="0" fontId="55" fillId="0" borderId="0" xfId="99" applyFont="1" applyAlignment="1">
      <alignment horizontal="right"/>
    </xf>
    <xf numFmtId="0" fontId="55" fillId="0" borderId="0" xfId="99" applyFont="1" applyAlignment="1">
      <alignment vertical="center"/>
    </xf>
    <xf numFmtId="166" fontId="55" fillId="0" borderId="0" xfId="99" applyNumberFormat="1" applyFont="1" applyAlignment="1">
      <alignment vertical="center"/>
    </xf>
    <xf numFmtId="0" fontId="55" fillId="0" borderId="0" xfId="99" applyFont="1" applyAlignment="1">
      <alignment horizontal="right" vertical="center"/>
    </xf>
    <xf numFmtId="0" fontId="55" fillId="0" borderId="0" xfId="99" applyFont="1" applyAlignment="1">
      <alignment horizontal="center" vertical="center"/>
    </xf>
    <xf numFmtId="166" fontId="55" fillId="0" borderId="12" xfId="132" applyFont="1" applyFill="1" applyBorder="1" applyAlignment="1">
      <alignment horizontal="center" vertical="center"/>
    </xf>
    <xf numFmtId="0" fontId="55" fillId="0" borderId="12" xfId="99" applyFont="1" applyBorder="1" applyAlignment="1">
      <alignment horizontal="center" vertical="center"/>
    </xf>
    <xf numFmtId="1" fontId="55" fillId="0" borderId="12" xfId="99" applyNumberFormat="1" applyFont="1" applyBorder="1" applyAlignment="1">
      <alignment horizontal="center" vertical="center"/>
    </xf>
    <xf numFmtId="0" fontId="59" fillId="0" borderId="12" xfId="99" applyBorder="1" applyAlignment="1">
      <alignment horizontal="center"/>
    </xf>
    <xf numFmtId="0" fontId="63" fillId="0" borderId="12" xfId="99" applyFont="1" applyBorder="1" applyAlignment="1">
      <alignment horizontal="center" vertical="center" textRotation="90" wrapText="1"/>
    </xf>
    <xf numFmtId="0" fontId="64" fillId="0" borderId="12" xfId="99" applyFont="1" applyBorder="1" applyAlignment="1">
      <alignment horizontal="center" vertical="center" wrapText="1"/>
    </xf>
    <xf numFmtId="0" fontId="55" fillId="0" borderId="12" xfId="99" applyFont="1" applyBorder="1" applyAlignment="1">
      <alignment horizontal="justify" vertical="center" textRotation="90"/>
    </xf>
    <xf numFmtId="0" fontId="55" fillId="0" borderId="12" xfId="99" applyFont="1" applyBorder="1" applyAlignment="1">
      <alignment vertical="center"/>
    </xf>
    <xf numFmtId="0" fontId="61" fillId="0" borderId="12" xfId="99" applyFont="1" applyBorder="1" applyAlignment="1">
      <alignment horizontal="center" vertical="center"/>
    </xf>
    <xf numFmtId="0" fontId="60" fillId="0" borderId="12" xfId="99" applyFont="1" applyBorder="1" applyAlignment="1">
      <alignment horizontal="center" vertical="center"/>
    </xf>
    <xf numFmtId="0" fontId="96" fillId="0" borderId="0" xfId="0" applyFont="1"/>
    <xf numFmtId="166" fontId="96" fillId="0" borderId="0" xfId="0" applyNumberFormat="1" applyFont="1"/>
    <xf numFmtId="2" fontId="96" fillId="0" borderId="0" xfId="0" applyNumberFormat="1" applyFont="1"/>
    <xf numFmtId="0" fontId="55" fillId="0" borderId="15" xfId="99" applyFont="1" applyBorder="1" applyAlignment="1">
      <alignment horizontal="center" vertical="center"/>
    </xf>
    <xf numFmtId="166" fontId="55" fillId="0" borderId="15" xfId="99" applyNumberFormat="1" applyFont="1" applyBorder="1" applyAlignment="1">
      <alignment vertical="center"/>
    </xf>
    <xf numFmtId="0" fontId="96" fillId="0" borderId="0" xfId="0" applyFont="1" applyAlignment="1">
      <alignment horizontal="center"/>
    </xf>
    <xf numFmtId="1" fontId="55" fillId="0" borderId="12" xfId="68" applyNumberFormat="1" applyFont="1" applyFill="1" applyBorder="1" applyAlignment="1" applyProtection="1">
      <alignment horizontal="center" vertical="center"/>
    </xf>
    <xf numFmtId="166" fontId="55" fillId="0" borderId="12" xfId="132" applyFont="1" applyFill="1" applyBorder="1" applyAlignment="1" applyProtection="1">
      <alignment horizontal="center" vertical="center"/>
    </xf>
    <xf numFmtId="166" fontId="55" fillId="0" borderId="12" xfId="122" applyFont="1" applyFill="1" applyBorder="1" applyAlignment="1" applyProtection="1">
      <alignment horizontal="center" vertical="center"/>
    </xf>
    <xf numFmtId="0" fontId="105" fillId="0" borderId="12" xfId="0" applyFont="1" applyBorder="1" applyProtection="1">
      <protection locked="0"/>
    </xf>
    <xf numFmtId="14" fontId="21" fillId="0" borderId="0" xfId="92" applyNumberFormat="1" applyFont="1" applyAlignment="1">
      <alignment horizontal="center"/>
    </xf>
    <xf numFmtId="0" fontId="21" fillId="0" borderId="0" xfId="92" applyFont="1" applyAlignment="1">
      <alignment horizontal="center"/>
    </xf>
    <xf numFmtId="0" fontId="45" fillId="0" borderId="0" xfId="79" applyFont="1" applyAlignment="1">
      <alignment horizontal="center"/>
    </xf>
    <xf numFmtId="0" fontId="109" fillId="0" borderId="0" xfId="94" applyFont="1" applyAlignment="1" applyProtection="1">
      <alignment vertical="center"/>
    </xf>
    <xf numFmtId="2" fontId="21" fillId="0" borderId="0" xfId="94" applyNumberFormat="1" applyFont="1" applyAlignment="1" applyProtection="1">
      <alignment horizontal="center" vertical="center"/>
    </xf>
    <xf numFmtId="166" fontId="109" fillId="0" borderId="0" xfId="94" applyNumberFormat="1" applyFont="1" applyAlignment="1" applyProtection="1">
      <alignment vertical="center"/>
    </xf>
    <xf numFmtId="0" fontId="21" fillId="0" borderId="17" xfId="92" applyFont="1" applyBorder="1" applyAlignment="1">
      <alignment horizontal="right" vertical="justify"/>
    </xf>
    <xf numFmtId="0" fontId="22" fillId="0" borderId="0" xfId="92" applyFont="1" applyAlignment="1">
      <alignment horizontal="center"/>
    </xf>
    <xf numFmtId="0" fontId="22" fillId="0" borderId="23" xfId="92" applyFont="1" applyBorder="1" applyAlignment="1">
      <alignment horizontal="center"/>
    </xf>
    <xf numFmtId="0" fontId="21" fillId="0" borderId="0" xfId="92" applyFont="1" applyAlignment="1">
      <alignment horizontal="right" vertical="center"/>
    </xf>
    <xf numFmtId="0" fontId="21" fillId="0" borderId="15" xfId="92" applyFont="1" applyBorder="1" applyAlignment="1">
      <alignment horizontal="right" vertical="center"/>
    </xf>
    <xf numFmtId="166" fontId="21" fillId="0" borderId="17" xfId="57" applyFont="1" applyFill="1" applyBorder="1" applyAlignment="1" applyProtection="1">
      <alignment horizontal="left"/>
    </xf>
    <xf numFmtId="0" fontId="109" fillId="0" borderId="15" xfId="94" applyFont="1" applyBorder="1" applyAlignment="1" applyProtection="1">
      <alignment horizontal="center" vertical="center"/>
    </xf>
    <xf numFmtId="0" fontId="109" fillId="0" borderId="17" xfId="94" applyFont="1" applyBorder="1" applyAlignment="1">
      <alignment vertical="center"/>
      <protection locked="0"/>
    </xf>
    <xf numFmtId="0" fontId="21" fillId="0" borderId="0" xfId="92" applyFont="1" applyAlignment="1">
      <alignment vertical="center"/>
    </xf>
    <xf numFmtId="170" fontId="21" fillId="0" borderId="12" xfId="92" applyNumberFormat="1" applyFont="1" applyBorder="1" applyAlignment="1" applyProtection="1">
      <alignment vertical="center"/>
      <protection locked="0"/>
    </xf>
    <xf numFmtId="0" fontId="24" fillId="0" borderId="0" xfId="92" applyFont="1" applyAlignment="1">
      <alignment horizontal="right" vertical="center"/>
    </xf>
    <xf numFmtId="0" fontId="45" fillId="0" borderId="0" xfId="79" applyFont="1" applyAlignment="1">
      <alignment vertical="center"/>
    </xf>
    <xf numFmtId="170" fontId="21" fillId="0" borderId="0" xfId="92" applyNumberFormat="1" applyFont="1" applyAlignment="1">
      <alignment vertical="center"/>
    </xf>
    <xf numFmtId="0" fontId="110" fillId="0" borderId="0" xfId="78" applyFont="1"/>
    <xf numFmtId="0" fontId="100" fillId="0" borderId="0" xfId="78" applyFont="1"/>
    <xf numFmtId="0" fontId="96" fillId="0" borderId="0" xfId="78" applyFont="1"/>
    <xf numFmtId="166" fontId="22" fillId="0" borderId="0" xfId="78" applyNumberFormat="1" applyFont="1" applyAlignment="1">
      <alignment horizontal="center"/>
    </xf>
    <xf numFmtId="166" fontId="22" fillId="0" borderId="0" xfId="78" applyNumberFormat="1" applyFont="1"/>
    <xf numFmtId="0" fontId="6" fillId="0" borderId="0" xfId="78" applyFont="1"/>
    <xf numFmtId="0" fontId="21" fillId="0" borderId="0" xfId="78" applyFont="1" applyAlignment="1">
      <alignment horizontal="right"/>
    </xf>
    <xf numFmtId="0" fontId="21" fillId="0" borderId="0" xfId="0" applyFont="1" applyAlignment="1">
      <alignment vertical="center"/>
    </xf>
    <xf numFmtId="0" fontId="76" fillId="0" borderId="0" xfId="0" applyFont="1" applyAlignment="1">
      <alignment vertical="center"/>
    </xf>
    <xf numFmtId="170" fontId="21" fillId="0" borderId="13" xfId="92" applyNumberFormat="1" applyFont="1" applyBorder="1" applyAlignment="1">
      <alignment vertical="center"/>
    </xf>
    <xf numFmtId="0" fontId="21" fillId="0" borderId="12" xfId="92" applyFont="1" applyBorder="1" applyAlignment="1">
      <alignment vertical="center"/>
    </xf>
    <xf numFmtId="0" fontId="96" fillId="0" borderId="17" xfId="0" applyFont="1" applyBorder="1" applyAlignment="1" applyProtection="1">
      <alignment horizontal="justify" vertical="justify"/>
      <protection locked="0"/>
    </xf>
    <xf numFmtId="0" fontId="21" fillId="0" borderId="17" xfId="92" applyFont="1" applyBorder="1" applyAlignment="1" applyProtection="1">
      <alignment horizontal="justify" vertical="justify"/>
      <protection locked="0"/>
    </xf>
    <xf numFmtId="14" fontId="96" fillId="0" borderId="0" xfId="87" applyNumberFormat="1" applyFont="1" applyAlignment="1" applyProtection="1">
      <alignment horizontal="left"/>
      <protection locked="0"/>
    </xf>
    <xf numFmtId="0" fontId="22" fillId="0" borderId="0" xfId="78" applyFont="1" applyAlignment="1">
      <alignment horizontal="right"/>
    </xf>
    <xf numFmtId="0" fontId="100" fillId="0" borderId="0" xfId="0" applyFont="1"/>
    <xf numFmtId="166" fontId="21" fillId="0" borderId="0" xfId="57" applyFont="1" applyFill="1" applyBorder="1" applyAlignment="1" applyProtection="1">
      <alignment horizontal="center"/>
    </xf>
    <xf numFmtId="9" fontId="109" fillId="0" borderId="12" xfId="107" applyFont="1" applyBorder="1" applyAlignment="1" applyProtection="1">
      <alignment horizontal="center" vertical="center"/>
    </xf>
    <xf numFmtId="1" fontId="55" fillId="0" borderId="34" xfId="99" applyNumberFormat="1" applyFont="1" applyBorder="1" applyAlignment="1">
      <alignment horizontal="center" vertical="center"/>
    </xf>
    <xf numFmtId="1" fontId="55" fillId="0" borderId="35" xfId="99" applyNumberFormat="1" applyFont="1" applyBorder="1" applyAlignment="1">
      <alignment horizontal="center" vertical="center"/>
    </xf>
    <xf numFmtId="1" fontId="55" fillId="0" borderId="36" xfId="99" applyNumberFormat="1" applyFont="1" applyBorder="1" applyAlignment="1">
      <alignment horizontal="center" vertical="center"/>
    </xf>
    <xf numFmtId="166" fontId="100" fillId="0" borderId="0" xfId="0" applyNumberFormat="1" applyFont="1"/>
    <xf numFmtId="0" fontId="79" fillId="0" borderId="15" xfId="0" applyFont="1" applyBorder="1" applyAlignment="1">
      <alignment horizontal="left" vertical="center" wrapText="1"/>
    </xf>
    <xf numFmtId="0" fontId="79" fillId="0" borderId="17" xfId="0" applyFont="1" applyBorder="1" applyAlignment="1">
      <alignment horizontal="center" vertical="center" wrapText="1"/>
    </xf>
    <xf numFmtId="0" fontId="100" fillId="0" borderId="15" xfId="92" applyFont="1" applyBorder="1" applyAlignment="1">
      <alignment vertical="center"/>
    </xf>
    <xf numFmtId="173" fontId="55" fillId="0" borderId="12" xfId="68" applyNumberFormat="1" applyFont="1" applyFill="1" applyBorder="1" applyAlignment="1" applyProtection="1">
      <alignment horizontal="center" vertical="center"/>
      <protection locked="0"/>
    </xf>
    <xf numFmtId="173" fontId="55" fillId="0" borderId="55" xfId="68" applyNumberFormat="1" applyFont="1" applyFill="1" applyBorder="1" applyAlignment="1" applyProtection="1">
      <alignment horizontal="center" vertical="center"/>
    </xf>
    <xf numFmtId="173" fontId="55" fillId="0" borderId="56" xfId="68" applyNumberFormat="1" applyFont="1" applyFill="1" applyBorder="1" applyAlignment="1" applyProtection="1">
      <alignment horizontal="center" vertical="center"/>
    </xf>
    <xf numFmtId="173" fontId="55" fillId="0" borderId="57" xfId="68" applyNumberFormat="1" applyFont="1" applyFill="1" applyBorder="1" applyAlignment="1" applyProtection="1">
      <alignment horizontal="center" vertical="center"/>
    </xf>
    <xf numFmtId="173" fontId="55" fillId="0" borderId="58" xfId="68" applyNumberFormat="1" applyFont="1" applyFill="1" applyBorder="1" applyAlignment="1" applyProtection="1">
      <alignment horizontal="center" vertical="center"/>
    </xf>
    <xf numFmtId="173" fontId="55" fillId="0" borderId="0" xfId="68" applyNumberFormat="1" applyFont="1" applyFill="1" applyBorder="1" applyAlignment="1" applyProtection="1">
      <alignment horizontal="center" vertical="center"/>
    </xf>
    <xf numFmtId="173" fontId="55" fillId="0" borderId="23" xfId="68" applyNumberFormat="1" applyFont="1" applyFill="1" applyBorder="1" applyAlignment="1" applyProtection="1">
      <alignment horizontal="center" vertical="center"/>
    </xf>
    <xf numFmtId="173" fontId="55" fillId="0" borderId="12" xfId="99" applyNumberFormat="1" applyFont="1" applyBorder="1" applyAlignment="1">
      <alignment horizontal="center" vertical="center"/>
    </xf>
    <xf numFmtId="173" fontId="55" fillId="0" borderId="59" xfId="68" applyNumberFormat="1" applyFont="1" applyFill="1" applyBorder="1" applyAlignment="1" applyProtection="1">
      <alignment horizontal="center" vertical="center"/>
    </xf>
    <xf numFmtId="173" fontId="55" fillId="0" borderId="16" xfId="68" applyNumberFormat="1" applyFont="1" applyFill="1" applyBorder="1" applyAlignment="1" applyProtection="1">
      <alignment horizontal="center" vertical="center"/>
    </xf>
    <xf numFmtId="173" fontId="55" fillId="0" borderId="60" xfId="68" applyNumberFormat="1" applyFont="1" applyFill="1" applyBorder="1" applyAlignment="1" applyProtection="1">
      <alignment horizontal="center" vertical="center"/>
    </xf>
    <xf numFmtId="173" fontId="55" fillId="0" borderId="0" xfId="99" applyNumberFormat="1" applyFont="1" applyAlignment="1">
      <alignment horizontal="center" vertical="center"/>
    </xf>
    <xf numFmtId="173" fontId="55" fillId="0" borderId="58" xfId="99" applyNumberFormat="1" applyFont="1" applyBorder="1" applyAlignment="1">
      <alignment horizontal="center" vertical="center"/>
    </xf>
    <xf numFmtId="173" fontId="55" fillId="0" borderId="59" xfId="99" applyNumberFormat="1" applyFont="1" applyBorder="1" applyAlignment="1">
      <alignment horizontal="center" vertical="center"/>
    </xf>
    <xf numFmtId="173" fontId="55" fillId="0" borderId="16" xfId="99" applyNumberFormat="1" applyFont="1" applyBorder="1" applyAlignment="1">
      <alignment horizontal="center" vertical="center"/>
    </xf>
    <xf numFmtId="0" fontId="100" fillId="0" borderId="15" xfId="0" applyFont="1" applyBorder="1" applyAlignment="1">
      <alignment vertical="center"/>
    </xf>
    <xf numFmtId="0" fontId="115" fillId="0" borderId="15" xfId="0" applyFont="1" applyBorder="1" applyAlignment="1">
      <alignment vertical="center"/>
    </xf>
    <xf numFmtId="0" fontId="115" fillId="0" borderId="17" xfId="0" applyFont="1" applyBorder="1" applyAlignment="1">
      <alignment vertical="center"/>
    </xf>
    <xf numFmtId="0" fontId="100" fillId="0" borderId="0" xfId="0" applyFont="1" applyAlignment="1">
      <alignment vertical="center"/>
    </xf>
    <xf numFmtId="0" fontId="116" fillId="0" borderId="0" xfId="0" applyFont="1" applyAlignment="1">
      <alignment vertical="center"/>
    </xf>
    <xf numFmtId="0" fontId="78" fillId="0" borderId="0" xfId="102" applyFont="1"/>
    <xf numFmtId="0" fontId="51" fillId="0" borderId="0" xfId="102" applyFont="1"/>
    <xf numFmtId="0" fontId="78" fillId="0" borderId="0" xfId="102" applyFont="1" applyAlignment="1">
      <alignment vertical="top"/>
    </xf>
    <xf numFmtId="0" fontId="51" fillId="0" borderId="0" xfId="102" applyFont="1" applyAlignment="1">
      <alignment vertical="top"/>
    </xf>
    <xf numFmtId="0" fontId="77" fillId="0" borderId="12" xfId="102" applyFont="1" applyBorder="1" applyAlignment="1">
      <alignment horizontal="center" vertical="center"/>
    </xf>
    <xf numFmtId="0" fontId="77" fillId="0" borderId="12" xfId="102" applyFont="1" applyBorder="1" applyAlignment="1">
      <alignment horizontal="center" vertical="center" wrapText="1"/>
    </xf>
    <xf numFmtId="0" fontId="51" fillId="0" borderId="12" xfId="102" applyFont="1" applyBorder="1" applyAlignment="1">
      <alignment horizontal="center" vertical="center"/>
    </xf>
    <xf numFmtId="166" fontId="51" fillId="0" borderId="12" xfId="124" applyFont="1" applyBorder="1" applyAlignment="1" applyProtection="1">
      <alignment horizontal="center" vertical="center"/>
    </xf>
    <xf numFmtId="166" fontId="51" fillId="0" borderId="12" xfId="102" applyNumberFormat="1" applyFont="1" applyBorder="1" applyAlignment="1">
      <alignment horizontal="center" vertical="center"/>
    </xf>
    <xf numFmtId="0" fontId="51" fillId="0" borderId="0" xfId="102" applyFont="1" applyAlignment="1">
      <alignment horizontal="center" vertical="center"/>
    </xf>
    <xf numFmtId="166" fontId="77" fillId="0" borderId="12" xfId="124" applyFont="1" applyBorder="1" applyAlignment="1" applyProtection="1">
      <alignment horizontal="center" vertical="center"/>
    </xf>
    <xf numFmtId="0" fontId="7" fillId="0" borderId="0" xfId="102" applyFont="1" applyAlignment="1">
      <alignment horizontal="center" vertical="center"/>
    </xf>
    <xf numFmtId="0" fontId="117" fillId="0" borderId="0" xfId="93" applyFont="1" applyAlignment="1">
      <alignment horizontal="right" vertical="center"/>
    </xf>
    <xf numFmtId="166" fontId="51" fillId="0" borderId="0" xfId="102" applyNumberFormat="1" applyFont="1" applyAlignment="1">
      <alignment horizontal="center" vertical="center"/>
    </xf>
    <xf numFmtId="0" fontId="77" fillId="0" borderId="0" xfId="102" applyFont="1" applyAlignment="1">
      <alignment horizontal="right" vertical="center"/>
    </xf>
    <xf numFmtId="0" fontId="100" fillId="0" borderId="0" xfId="101" applyFont="1" applyAlignment="1">
      <alignment horizontal="left" vertical="center"/>
    </xf>
    <xf numFmtId="0" fontId="7" fillId="0" borderId="0" xfId="102" applyFont="1" applyAlignment="1">
      <alignment horizontal="left" vertical="center"/>
    </xf>
    <xf numFmtId="166" fontId="51" fillId="0" borderId="0" xfId="124" applyFont="1" applyBorder="1" applyProtection="1"/>
    <xf numFmtId="173" fontId="51" fillId="0" borderId="0" xfId="102" applyNumberFormat="1" applyFont="1" applyAlignment="1">
      <alignment horizontal="center" vertical="center"/>
    </xf>
    <xf numFmtId="0" fontId="7" fillId="0" borderId="0" xfId="102" applyFont="1" applyAlignment="1">
      <alignment horizontal="right" vertical="center"/>
    </xf>
    <xf numFmtId="4" fontId="7" fillId="0" borderId="0" xfId="102" applyNumberFormat="1" applyFont="1" applyAlignment="1">
      <alignment horizontal="right" vertical="center"/>
    </xf>
    <xf numFmtId="166" fontId="7" fillId="0" borderId="0" xfId="102" applyNumberFormat="1" applyFont="1" applyAlignment="1">
      <alignment horizontal="center" vertical="center"/>
    </xf>
    <xf numFmtId="0" fontId="51" fillId="0" borderId="0" xfId="102" applyFont="1" applyAlignment="1">
      <alignment horizontal="left" vertical="center"/>
    </xf>
    <xf numFmtId="174" fontId="51" fillId="0" borderId="12" xfId="102" applyNumberFormat="1" applyFont="1" applyBorder="1" applyAlignment="1">
      <alignment horizontal="center" vertical="center"/>
    </xf>
    <xf numFmtId="0" fontId="100" fillId="0" borderId="12" xfId="0" applyFont="1" applyBorder="1" applyAlignment="1" applyProtection="1">
      <alignment horizontal="justify" vertical="center"/>
      <protection locked="0"/>
    </xf>
    <xf numFmtId="173" fontId="55" fillId="0" borderId="55" xfId="99" applyNumberFormat="1" applyFont="1" applyBorder="1" applyAlignment="1">
      <alignment horizontal="center" vertical="center"/>
    </xf>
    <xf numFmtId="166" fontId="21" fillId="0" borderId="0" xfId="57" applyFont="1" applyFill="1" applyBorder="1" applyAlignment="1" applyProtection="1">
      <alignment horizontal="left"/>
    </xf>
    <xf numFmtId="0" fontId="22" fillId="0" borderId="12" xfId="92" applyFont="1" applyBorder="1" applyAlignment="1">
      <alignment horizontal="center" vertical="center"/>
    </xf>
    <xf numFmtId="170" fontId="22" fillId="0" borderId="12" xfId="92" applyNumberFormat="1" applyFont="1" applyBorder="1" applyAlignment="1">
      <alignment vertical="center"/>
    </xf>
    <xf numFmtId="0" fontId="22" fillId="0" borderId="12" xfId="92" applyFont="1" applyBorder="1" applyAlignment="1">
      <alignment horizontal="right" vertical="center"/>
    </xf>
    <xf numFmtId="49" fontId="22" fillId="0" borderId="12" xfId="92" applyNumberFormat="1" applyFont="1" applyBorder="1" applyAlignment="1">
      <alignment vertical="center"/>
    </xf>
    <xf numFmtId="49" fontId="22" fillId="0" borderId="12" xfId="92" applyNumberFormat="1" applyFont="1" applyBorder="1"/>
    <xf numFmtId="0" fontId="22" fillId="0" borderId="17" xfId="92" applyFont="1" applyBorder="1" applyAlignment="1">
      <alignment horizontal="right" vertical="justify"/>
    </xf>
    <xf numFmtId="0" fontId="57" fillId="0" borderId="0" xfId="79" applyFont="1" applyAlignment="1" applyProtection="1">
      <alignment horizontal="left" vertical="center"/>
      <protection hidden="1"/>
    </xf>
    <xf numFmtId="0" fontId="65" fillId="0" borderId="62" xfId="79" applyFont="1" applyBorder="1" applyAlignment="1" applyProtection="1">
      <alignment horizontal="center" vertical="center"/>
      <protection hidden="1"/>
    </xf>
    <xf numFmtId="166" fontId="65" fillId="0" borderId="62" xfId="123" applyFont="1" applyFill="1" applyBorder="1" applyAlignment="1" applyProtection="1">
      <alignment horizontal="center" vertical="center"/>
      <protection hidden="1"/>
    </xf>
    <xf numFmtId="166" fontId="65" fillId="0" borderId="62" xfId="79" applyNumberFormat="1" applyFont="1" applyBorder="1" applyAlignment="1" applyProtection="1">
      <alignment horizontal="center" vertical="center"/>
      <protection hidden="1"/>
    </xf>
    <xf numFmtId="166" fontId="65" fillId="0" borderId="43" xfId="123" applyFont="1" applyFill="1" applyBorder="1" applyAlignment="1" applyProtection="1">
      <alignment horizontal="center" vertical="center"/>
      <protection hidden="1"/>
    </xf>
    <xf numFmtId="0" fontId="65" fillId="0" borderId="0" xfId="79" applyFont="1" applyAlignment="1" applyProtection="1">
      <alignment horizontal="left" vertical="center"/>
      <protection hidden="1"/>
    </xf>
    <xf numFmtId="174" fontId="51" fillId="0" borderId="12" xfId="102" applyNumberFormat="1" applyFont="1" applyBorder="1" applyAlignment="1" applyProtection="1">
      <alignment horizontal="center" vertical="center"/>
      <protection locked="0"/>
    </xf>
    <xf numFmtId="0" fontId="109" fillId="0" borderId="12" xfId="94" applyFont="1" applyBorder="1" applyAlignment="1">
      <alignment horizontal="left" vertical="center"/>
      <protection locked="0"/>
    </xf>
    <xf numFmtId="0" fontId="21" fillId="0" borderId="0" xfId="95" applyFont="1"/>
    <xf numFmtId="170" fontId="21" fillId="0" borderId="0" xfId="95" applyNumberFormat="1" applyFont="1"/>
    <xf numFmtId="167" fontId="21" fillId="0" borderId="0" xfId="95" applyNumberFormat="1" applyFont="1"/>
    <xf numFmtId="172" fontId="22" fillId="0" borderId="0" xfId="95" applyNumberFormat="1" applyFont="1"/>
    <xf numFmtId="0" fontId="24" fillId="0" borderId="0" xfId="95" applyFont="1" applyAlignment="1">
      <alignment horizontal="right"/>
    </xf>
    <xf numFmtId="0" fontId="21" fillId="0" borderId="0" xfId="95" applyFont="1" applyAlignment="1">
      <alignment horizontal="right" vertical="center"/>
    </xf>
    <xf numFmtId="170" fontId="21" fillId="0" borderId="12" xfId="95" applyNumberFormat="1" applyFont="1" applyBorder="1"/>
    <xf numFmtId="0" fontId="109" fillId="0" borderId="17" xfId="94" applyFont="1" applyBorder="1" applyAlignment="1" applyProtection="1">
      <alignment vertical="center"/>
    </xf>
    <xf numFmtId="49" fontId="21" fillId="0" borderId="0" xfId="95" applyNumberFormat="1" applyFont="1"/>
    <xf numFmtId="170" fontId="87" fillId="0" borderId="0" xfId="58" applyNumberFormat="1" applyFont="1" applyFill="1" applyBorder="1" applyAlignment="1" applyProtection="1">
      <alignment horizontal="left"/>
    </xf>
    <xf numFmtId="0" fontId="86" fillId="0" borderId="0" xfId="95" applyFont="1" applyAlignment="1">
      <alignment horizontal="right"/>
    </xf>
    <xf numFmtId="0" fontId="78" fillId="0" borderId="0" xfId="103" applyFont="1" applyAlignment="1">
      <alignment horizontal="left" vertical="center"/>
    </xf>
    <xf numFmtId="0" fontId="88" fillId="0" borderId="0" xfId="103" applyFont="1" applyAlignment="1">
      <alignment horizontal="right" vertical="center"/>
    </xf>
    <xf numFmtId="1" fontId="109" fillId="0" borderId="17" xfId="94" applyNumberFormat="1" applyFont="1" applyBorder="1" applyAlignment="1">
      <alignment vertical="center"/>
      <protection locked="0"/>
    </xf>
    <xf numFmtId="166" fontId="89" fillId="0" borderId="12" xfId="132" applyFont="1" applyFill="1" applyBorder="1" applyAlignment="1" applyProtection="1">
      <alignment horizontal="center" vertical="center"/>
    </xf>
    <xf numFmtId="166" fontId="99" fillId="0" borderId="0" xfId="122" applyFont="1" applyBorder="1" applyAlignment="1">
      <alignment vertical="center"/>
    </xf>
    <xf numFmtId="0" fontId="98" fillId="0" borderId="0" xfId="87" applyFont="1" applyAlignment="1">
      <alignment horizontal="center"/>
    </xf>
    <xf numFmtId="170" fontId="73" fillId="0" borderId="17" xfId="95" applyNumberFormat="1" applyFont="1" applyBorder="1"/>
    <xf numFmtId="0" fontId="73" fillId="0" borderId="17" xfId="95" applyFont="1" applyBorder="1" applyAlignment="1">
      <alignment horizontal="right"/>
    </xf>
    <xf numFmtId="0" fontId="86" fillId="0" borderId="13" xfId="95" applyFont="1" applyBorder="1"/>
    <xf numFmtId="0" fontId="86" fillId="0" borderId="15" xfId="95" applyFont="1" applyBorder="1"/>
    <xf numFmtId="0" fontId="109" fillId="0" borderId="57" xfId="94" applyFont="1" applyBorder="1" applyAlignment="1">
      <alignment horizontal="center" vertical="center"/>
      <protection locked="0"/>
    </xf>
    <xf numFmtId="0" fontId="109" fillId="0" borderId="12" xfId="94" applyFont="1" applyBorder="1" applyAlignment="1">
      <alignment vertical="center"/>
      <protection locked="0"/>
    </xf>
    <xf numFmtId="166" fontId="90" fillId="0" borderId="12" xfId="79" applyNumberFormat="1" applyFont="1" applyBorder="1" applyAlignment="1">
      <alignment horizontal="center" vertical="center"/>
    </xf>
    <xf numFmtId="0" fontId="90" fillId="0" borderId="12" xfId="79" applyFont="1" applyBorder="1" applyAlignment="1">
      <alignment horizontal="center" vertical="center"/>
    </xf>
    <xf numFmtId="0" fontId="23" fillId="0" borderId="0" xfId="95" applyFont="1"/>
    <xf numFmtId="0" fontId="23" fillId="0" borderId="0" xfId="95" applyFont="1" applyAlignment="1">
      <alignment horizontal="left"/>
    </xf>
    <xf numFmtId="0" fontId="91" fillId="0" borderId="0" xfId="103" applyFont="1" applyAlignment="1">
      <alignment horizontal="right" vertical="center"/>
    </xf>
    <xf numFmtId="0" fontId="91" fillId="0" borderId="0" xfId="103" applyFont="1" applyAlignment="1">
      <alignment horizontal="left" vertical="center"/>
    </xf>
    <xf numFmtId="172" fontId="22" fillId="0" borderId="12" xfId="95" applyNumberFormat="1" applyFont="1" applyBorder="1"/>
    <xf numFmtId="170" fontId="22" fillId="0" borderId="15" xfId="95" applyNumberFormat="1" applyFont="1" applyBorder="1"/>
    <xf numFmtId="166" fontId="21" fillId="0" borderId="17" xfId="58" applyFont="1" applyFill="1" applyBorder="1" applyAlignment="1" applyProtection="1">
      <alignment horizontal="left"/>
    </xf>
    <xf numFmtId="0" fontId="21" fillId="0" borderId="12" xfId="95" applyFont="1" applyBorder="1" applyAlignment="1">
      <alignment horizontal="center" vertical="center"/>
    </xf>
    <xf numFmtId="0" fontId="95" fillId="0" borderId="0" xfId="75" applyFont="1" applyAlignment="1">
      <alignment horizontal="right" vertical="center"/>
    </xf>
    <xf numFmtId="166" fontId="93" fillId="0" borderId="0" xfId="126" applyFont="1" applyAlignment="1">
      <alignment horizontal="center" vertical="center"/>
    </xf>
    <xf numFmtId="0" fontId="95" fillId="0" borderId="0" xfId="75" applyFont="1" applyAlignment="1">
      <alignment horizontal="center" vertical="center" textRotation="90"/>
    </xf>
    <xf numFmtId="0" fontId="95" fillId="0" borderId="12" xfId="75" applyFont="1" applyBorder="1" applyAlignment="1">
      <alignment horizontal="center" vertical="center"/>
    </xf>
    <xf numFmtId="166" fontId="93" fillId="0" borderId="0" xfId="122" applyFont="1" applyAlignment="1">
      <alignment horizontal="center" vertical="center"/>
    </xf>
    <xf numFmtId="0" fontId="119" fillId="0" borderId="12" xfId="75" applyFont="1" applyBorder="1" applyAlignment="1">
      <alignment horizontal="center" vertical="center"/>
    </xf>
    <xf numFmtId="0" fontId="120" fillId="0" borderId="0" xfId="75" applyFont="1"/>
    <xf numFmtId="0" fontId="95" fillId="0" borderId="12" xfId="0" applyFont="1" applyBorder="1" applyAlignment="1">
      <alignment vertical="center"/>
    </xf>
    <xf numFmtId="0" fontId="95" fillId="0" borderId="12" xfId="0" applyFont="1" applyBorder="1" applyAlignment="1">
      <alignment horizontal="center" vertical="center"/>
    </xf>
    <xf numFmtId="0" fontId="119" fillId="0" borderId="0" xfId="75" applyFont="1" applyAlignment="1">
      <alignment horizontal="center" vertical="center" textRotation="90"/>
    </xf>
    <xf numFmtId="0" fontId="120" fillId="0" borderId="0" xfId="75" applyFont="1" applyAlignment="1">
      <alignment vertical="center"/>
    </xf>
    <xf numFmtId="0" fontId="120" fillId="0" borderId="12" xfId="75" applyFont="1" applyBorder="1" applyAlignment="1">
      <alignment vertical="center"/>
    </xf>
    <xf numFmtId="0" fontId="120" fillId="0" borderId="0" xfId="75" applyFont="1" applyAlignment="1">
      <alignment horizontal="center" vertical="center"/>
    </xf>
    <xf numFmtId="0" fontId="119" fillId="0" borderId="0" xfId="75" applyFont="1" applyAlignment="1">
      <alignment horizontal="right" vertical="center"/>
    </xf>
    <xf numFmtId="175" fontId="93" fillId="0" borderId="0" xfId="126" applyNumberFormat="1" applyFont="1" applyAlignment="1">
      <alignment vertical="center"/>
    </xf>
    <xf numFmtId="166" fontId="93" fillId="0" borderId="0" xfId="126" applyFont="1" applyAlignment="1">
      <alignment vertical="center"/>
    </xf>
    <xf numFmtId="0" fontId="93" fillId="0" borderId="12" xfId="75" applyBorder="1" applyAlignment="1">
      <alignment vertical="center"/>
    </xf>
    <xf numFmtId="0" fontId="121" fillId="0" borderId="12" xfId="0" applyFont="1" applyBorder="1" applyAlignment="1">
      <alignment vertical="center"/>
    </xf>
    <xf numFmtId="0" fontId="93" fillId="0" borderId="0" xfId="75" applyAlignment="1">
      <alignment vertical="center"/>
    </xf>
    <xf numFmtId="0" fontId="93" fillId="0" borderId="0" xfId="75" applyAlignment="1">
      <alignment horizontal="center" vertical="center"/>
    </xf>
    <xf numFmtId="0" fontId="121" fillId="0" borderId="0" xfId="0" applyFont="1" applyAlignment="1">
      <alignment vertical="center"/>
    </xf>
    <xf numFmtId="166" fontId="93" fillId="0" borderId="0" xfId="75" applyNumberFormat="1" applyAlignment="1">
      <alignment horizontal="center" vertical="center"/>
    </xf>
    <xf numFmtId="0" fontId="122" fillId="0" borderId="0" xfId="75" applyFont="1" applyAlignment="1">
      <alignment horizontal="right" vertical="center"/>
    </xf>
    <xf numFmtId="166" fontId="123" fillId="0" borderId="0" xfId="75" applyNumberFormat="1" applyFont="1"/>
    <xf numFmtId="0" fontId="124" fillId="0" borderId="0" xfId="75" applyFont="1" applyAlignment="1">
      <alignment horizontal="center" vertical="center"/>
    </xf>
    <xf numFmtId="0" fontId="124" fillId="0" borderId="0" xfId="75" applyFont="1" applyAlignment="1">
      <alignment horizontal="right" vertical="center"/>
    </xf>
    <xf numFmtId="0" fontId="125" fillId="0" borderId="12" xfId="75" applyFont="1" applyBorder="1" applyAlignment="1">
      <alignment vertical="center"/>
    </xf>
    <xf numFmtId="0" fontId="121" fillId="0" borderId="34" xfId="0" applyFont="1" applyBorder="1" applyAlignment="1">
      <alignment vertical="center"/>
    </xf>
    <xf numFmtId="0" fontId="125" fillId="0" borderId="34" xfId="75" applyFont="1" applyBorder="1" applyAlignment="1">
      <alignment vertical="center"/>
    </xf>
    <xf numFmtId="0" fontId="120" fillId="0" borderId="34" xfId="75" applyFont="1" applyBorder="1" applyAlignment="1">
      <alignment vertical="center"/>
    </xf>
    <xf numFmtId="0" fontId="95" fillId="0" borderId="15" xfId="75" applyFont="1" applyBorder="1" applyAlignment="1">
      <alignment horizontal="center" vertical="center" textRotation="90"/>
    </xf>
    <xf numFmtId="0" fontId="93" fillId="0" borderId="15" xfId="75" applyBorder="1" applyAlignment="1">
      <alignment horizontal="center" vertical="center"/>
    </xf>
    <xf numFmtId="0" fontId="95" fillId="0" borderId="17" xfId="75" applyFont="1" applyBorder="1" applyAlignment="1" applyProtection="1">
      <alignment horizontal="center" vertical="center" textRotation="90" wrapText="1"/>
      <protection hidden="1"/>
    </xf>
    <xf numFmtId="166" fontId="93" fillId="0" borderId="17" xfId="126" applyFont="1" applyBorder="1" applyAlignment="1">
      <alignment horizontal="center" vertical="center"/>
    </xf>
    <xf numFmtId="166" fontId="93" fillId="0" borderId="57" xfId="126" applyFont="1" applyBorder="1" applyAlignment="1">
      <alignment horizontal="center" vertical="center"/>
    </xf>
    <xf numFmtId="0" fontId="95" fillId="0" borderId="69" xfId="75" applyFont="1" applyBorder="1" applyAlignment="1" applyProtection="1">
      <alignment horizontal="center" vertical="center" textRotation="90" wrapText="1"/>
      <protection hidden="1"/>
    </xf>
    <xf numFmtId="166" fontId="93" fillId="0" borderId="10" xfId="126" applyFont="1" applyFill="1" applyBorder="1" applyAlignment="1">
      <alignment horizontal="center" vertical="center"/>
    </xf>
    <xf numFmtId="166" fontId="93" fillId="0" borderId="70" xfId="126" applyFont="1" applyFill="1" applyBorder="1" applyAlignment="1">
      <alignment horizontal="center" vertical="center"/>
    </xf>
    <xf numFmtId="166" fontId="93" fillId="0" borderId="11" xfId="126" applyFont="1" applyFill="1" applyBorder="1" applyAlignment="1">
      <alignment horizontal="center" vertical="center"/>
    </xf>
    <xf numFmtId="2" fontId="55" fillId="0" borderId="0" xfId="59" applyNumberFormat="1" applyFont="1" applyFill="1"/>
    <xf numFmtId="166" fontId="126" fillId="0" borderId="12" xfId="132" applyFont="1" applyFill="1" applyBorder="1" applyAlignment="1" applyProtection="1">
      <alignment horizontal="center" vertical="center"/>
    </xf>
    <xf numFmtId="0" fontId="96" fillId="0" borderId="0" xfId="0" applyFont="1" applyAlignment="1">
      <alignment horizontal="justify" vertical="justify" textRotation="90"/>
    </xf>
    <xf numFmtId="2" fontId="96" fillId="0" borderId="0" xfId="0" applyNumberFormat="1" applyFont="1" applyAlignment="1">
      <alignment horizontal="justify" vertical="justify" textRotation="90"/>
    </xf>
    <xf numFmtId="166" fontId="96" fillId="0" borderId="0" xfId="0" applyNumberFormat="1" applyFont="1" applyAlignment="1">
      <alignment horizontal="justify" vertical="justify" textRotation="90"/>
    </xf>
    <xf numFmtId="0" fontId="113" fillId="0" borderId="12" xfId="0" applyFont="1" applyBorder="1" applyProtection="1">
      <protection locked="0"/>
    </xf>
    <xf numFmtId="0" fontId="85" fillId="0" borderId="0" xfId="79" applyFont="1" applyAlignment="1" applyProtection="1">
      <alignment horizontal="center" vertical="center"/>
      <protection hidden="1"/>
    </xf>
    <xf numFmtId="0" fontId="65" fillId="0" borderId="0" xfId="79" applyFont="1" applyAlignment="1" applyProtection="1">
      <alignment horizontal="center" vertical="center"/>
      <protection hidden="1"/>
    </xf>
    <xf numFmtId="166" fontId="65" fillId="0" borderId="0" xfId="123" applyFont="1" applyFill="1" applyBorder="1" applyAlignment="1" applyProtection="1">
      <alignment horizontal="center" vertical="center"/>
      <protection hidden="1"/>
    </xf>
    <xf numFmtId="0" fontId="85" fillId="0" borderId="0" xfId="79" applyFont="1" applyAlignment="1" applyProtection="1">
      <alignment horizontal="right" vertical="center"/>
      <protection hidden="1"/>
    </xf>
    <xf numFmtId="0" fontId="100" fillId="0" borderId="17" xfId="0" applyFont="1" applyBorder="1" applyAlignment="1">
      <alignment horizontal="right" vertical="center"/>
    </xf>
    <xf numFmtId="0" fontId="51" fillId="0" borderId="12" xfId="102" applyFont="1" applyBorder="1" applyAlignment="1" applyProtection="1">
      <alignment horizontal="center" vertical="center"/>
      <protection locked="0"/>
    </xf>
    <xf numFmtId="0" fontId="65" fillId="0" borderId="63" xfId="79" applyFont="1" applyBorder="1" applyAlignment="1" applyProtection="1">
      <alignment horizontal="center" vertical="center"/>
      <protection hidden="1"/>
    </xf>
    <xf numFmtId="166" fontId="65" fillId="0" borderId="63" xfId="123" applyFont="1" applyFill="1" applyBorder="1" applyAlignment="1" applyProtection="1">
      <alignment horizontal="center" vertical="center"/>
      <protection hidden="1"/>
    </xf>
    <xf numFmtId="166" fontId="65" fillId="0" borderId="63" xfId="79" applyNumberFormat="1" applyFont="1" applyBorder="1" applyAlignment="1" applyProtection="1">
      <alignment horizontal="center" vertical="center"/>
      <protection hidden="1"/>
    </xf>
    <xf numFmtId="0" fontId="65" fillId="0" borderId="16" xfId="79" applyFont="1" applyBorder="1" applyAlignment="1" applyProtection="1">
      <alignment horizontal="center" vertical="center"/>
      <protection hidden="1"/>
    </xf>
    <xf numFmtId="166" fontId="65" fillId="0" borderId="49" xfId="79" applyNumberFormat="1" applyFont="1" applyBorder="1" applyAlignment="1" applyProtection="1">
      <alignment horizontal="center" vertical="center"/>
      <protection hidden="1"/>
    </xf>
    <xf numFmtId="0" fontId="7" fillId="0" borderId="12" xfId="102" applyFont="1" applyBorder="1" applyAlignment="1" applyProtection="1">
      <alignment horizontal="left" vertical="center"/>
      <protection locked="0"/>
    </xf>
    <xf numFmtId="166" fontId="51" fillId="0" borderId="12" xfId="124" applyFont="1" applyBorder="1" applyAlignment="1" applyProtection="1">
      <alignment horizontal="center" vertical="center"/>
      <protection locked="0"/>
    </xf>
    <xf numFmtId="9" fontId="109" fillId="0" borderId="12" xfId="107" applyFont="1" applyBorder="1" applyAlignment="1" applyProtection="1">
      <alignment horizontal="center" vertical="center"/>
      <protection locked="0"/>
    </xf>
    <xf numFmtId="166" fontId="143" fillId="0" borderId="0" xfId="0" applyNumberFormat="1" applyFont="1"/>
    <xf numFmtId="0" fontId="109" fillId="0" borderId="15" xfId="94" applyFont="1" applyBorder="1" applyAlignment="1">
      <alignment horizontal="center" vertical="center"/>
      <protection locked="0"/>
    </xf>
    <xf numFmtId="0" fontId="65" fillId="0" borderId="63" xfId="79" applyFont="1" applyBorder="1" applyAlignment="1" applyProtection="1">
      <alignment horizontal="center" vertical="center"/>
      <protection locked="0"/>
    </xf>
    <xf numFmtId="0" fontId="65" fillId="0" borderId="38" xfId="79" applyFont="1" applyBorder="1" applyAlignment="1" applyProtection="1">
      <alignment horizontal="left" vertical="center"/>
      <protection locked="0"/>
    </xf>
    <xf numFmtId="0" fontId="65" fillId="0" borderId="40" xfId="79" applyFont="1" applyBorder="1" applyAlignment="1" applyProtection="1">
      <alignment horizontal="left" vertical="center"/>
      <protection locked="0"/>
    </xf>
    <xf numFmtId="0" fontId="65" fillId="0" borderId="63" xfId="79" applyFont="1" applyBorder="1" applyAlignment="1" applyProtection="1">
      <alignment horizontal="left" vertical="center"/>
      <protection locked="0"/>
    </xf>
    <xf numFmtId="0" fontId="65" fillId="0" borderId="62" xfId="79" applyFont="1" applyBorder="1" applyAlignment="1" applyProtection="1">
      <alignment horizontal="left" vertical="center"/>
      <protection locked="0"/>
    </xf>
    <xf numFmtId="0" fontId="65" fillId="0" borderId="62" xfId="0" applyFont="1" applyBorder="1" applyAlignment="1" applyProtection="1">
      <alignment horizontal="left" vertical="center"/>
      <protection locked="0"/>
    </xf>
    <xf numFmtId="0" fontId="65" fillId="0" borderId="61" xfId="79" applyFont="1" applyBorder="1" applyAlignment="1" applyProtection="1">
      <alignment horizontal="center" vertical="center"/>
      <protection locked="0"/>
    </xf>
    <xf numFmtId="0" fontId="65" fillId="0" borderId="62" xfId="79" applyFont="1" applyBorder="1" applyAlignment="1" applyProtection="1">
      <alignment horizontal="center" vertical="center"/>
      <protection locked="0"/>
    </xf>
    <xf numFmtId="0" fontId="65" fillId="0" borderId="16" xfId="79" applyFont="1" applyBorder="1" applyAlignment="1" applyProtection="1">
      <alignment horizontal="center" vertical="center"/>
      <protection locked="0" hidden="1"/>
    </xf>
    <xf numFmtId="0" fontId="57" fillId="0" borderId="0" xfId="79" applyFont="1" applyAlignment="1" applyProtection="1">
      <alignment horizontal="center" vertical="center"/>
      <protection hidden="1"/>
    </xf>
    <xf numFmtId="0" fontId="68" fillId="0" borderId="0" xfId="79" applyFont="1" applyAlignment="1" applyProtection="1">
      <alignment horizontal="left" vertical="center"/>
      <protection hidden="1"/>
    </xf>
    <xf numFmtId="0" fontId="85" fillId="0" borderId="0" xfId="79" applyFont="1" applyAlignment="1" applyProtection="1">
      <alignment horizontal="center" vertical="center" wrapText="1"/>
      <protection hidden="1"/>
    </xf>
    <xf numFmtId="166" fontId="85" fillId="0" borderId="0" xfId="79" applyNumberFormat="1" applyFont="1" applyAlignment="1" applyProtection="1">
      <alignment horizontal="center" vertical="center"/>
      <protection hidden="1"/>
    </xf>
    <xf numFmtId="166" fontId="85" fillId="0" borderId="0" xfId="123" applyFont="1" applyFill="1" applyBorder="1" applyAlignment="1" applyProtection="1">
      <alignment horizontal="left" vertical="center"/>
      <protection hidden="1"/>
    </xf>
    <xf numFmtId="9" fontId="64" fillId="0" borderId="0" xfId="79" applyNumberFormat="1" applyFont="1" applyAlignment="1" applyProtection="1">
      <alignment horizontal="center" vertical="center"/>
      <protection hidden="1"/>
    </xf>
    <xf numFmtId="0" fontId="65" fillId="0" borderId="0" xfId="0" applyFont="1" applyAlignment="1" applyProtection="1">
      <alignment horizontal="left" vertical="center"/>
      <protection hidden="1"/>
    </xf>
    <xf numFmtId="0" fontId="64" fillId="0" borderId="0" xfId="79" applyFont="1" applyAlignment="1" applyProtection="1">
      <alignment horizontal="left" vertical="center"/>
      <protection hidden="1"/>
    </xf>
    <xf numFmtId="166" fontId="85" fillId="0" borderId="12" xfId="79" applyNumberFormat="1" applyFont="1" applyBorder="1" applyAlignment="1" applyProtection="1">
      <alignment horizontal="center" vertical="center"/>
      <protection hidden="1"/>
    </xf>
    <xf numFmtId="0" fontId="85" fillId="0" borderId="0" xfId="135" applyFont="1" applyAlignment="1" applyProtection="1">
      <alignment horizontal="right" vertical="center"/>
      <protection hidden="1"/>
    </xf>
    <xf numFmtId="0" fontId="109" fillId="0" borderId="17" xfId="94" applyFont="1" applyBorder="1" applyAlignment="1">
      <alignment horizontal="center" vertical="center"/>
      <protection locked="0"/>
    </xf>
    <xf numFmtId="0" fontId="121" fillId="0" borderId="12" xfId="0" applyFont="1" applyBorder="1" applyAlignment="1" applyProtection="1">
      <alignment vertical="center"/>
      <protection locked="0"/>
    </xf>
    <xf numFmtId="0" fontId="121" fillId="0" borderId="17" xfId="0" applyFont="1" applyBorder="1" applyAlignment="1" applyProtection="1">
      <alignment vertical="center"/>
      <protection locked="0"/>
    </xf>
    <xf numFmtId="0" fontId="121" fillId="0" borderId="17" xfId="0" applyFont="1" applyBorder="1" applyAlignment="1" applyProtection="1">
      <alignment horizontal="center" vertical="center"/>
      <protection locked="0"/>
    </xf>
    <xf numFmtId="0" fontId="93" fillId="29" borderId="67" xfId="75" applyFill="1" applyBorder="1" applyAlignment="1" applyProtection="1">
      <alignment horizontal="center" vertical="center"/>
      <protection locked="0"/>
    </xf>
    <xf numFmtId="0" fontId="93" fillId="29" borderId="12" xfId="75" applyFill="1" applyBorder="1" applyAlignment="1" applyProtection="1">
      <alignment horizontal="center" vertical="center"/>
      <protection locked="0"/>
    </xf>
    <xf numFmtId="0" fontId="93" fillId="29" borderId="15" xfId="75" applyFill="1" applyBorder="1" applyAlignment="1" applyProtection="1">
      <alignment horizontal="center" vertical="center"/>
      <protection locked="0"/>
    </xf>
    <xf numFmtId="0" fontId="93" fillId="0" borderId="12" xfId="75" applyBorder="1" applyAlignment="1" applyProtection="1">
      <alignment horizontal="center" vertical="center"/>
      <protection locked="0"/>
    </xf>
    <xf numFmtId="0" fontId="121" fillId="0" borderId="12" xfId="0" applyFont="1" applyBorder="1" applyAlignment="1" applyProtection="1">
      <alignment horizontal="center" vertical="center"/>
      <protection locked="0"/>
    </xf>
    <xf numFmtId="0" fontId="121" fillId="0" borderId="0" xfId="0" applyFont="1" applyAlignment="1" applyProtection="1">
      <alignment vertical="center"/>
      <protection locked="0"/>
    </xf>
    <xf numFmtId="0" fontId="121" fillId="0" borderId="0" xfId="0" applyFont="1" applyAlignment="1" applyProtection="1">
      <alignment horizontal="center" vertical="center"/>
      <protection locked="0"/>
    </xf>
    <xf numFmtId="0" fontId="121" fillId="0" borderId="34" xfId="0" applyFont="1" applyBorder="1" applyAlignment="1" applyProtection="1">
      <alignment vertical="center"/>
      <protection locked="0"/>
    </xf>
    <xf numFmtId="0" fontId="93" fillId="29" borderId="68" xfId="75" applyFill="1" applyBorder="1" applyAlignment="1" applyProtection="1">
      <alignment horizontal="center" vertical="center"/>
      <protection locked="0"/>
    </xf>
    <xf numFmtId="0" fontId="93" fillId="29" borderId="34" xfId="75" applyFill="1" applyBorder="1" applyAlignment="1" applyProtection="1">
      <alignment horizontal="center" vertical="center"/>
      <protection locked="0"/>
    </xf>
    <xf numFmtId="0" fontId="93" fillId="0" borderId="34" xfId="75" applyBorder="1" applyAlignment="1" applyProtection="1">
      <alignment horizontal="center" vertical="center"/>
      <protection locked="0"/>
    </xf>
    <xf numFmtId="166" fontId="109" fillId="0" borderId="17" xfId="122" applyFont="1" applyBorder="1" applyAlignment="1" applyProtection="1">
      <alignment vertical="center"/>
      <protection locked="0"/>
    </xf>
    <xf numFmtId="166" fontId="109" fillId="0" borderId="57" xfId="122" applyFont="1" applyBorder="1" applyAlignment="1" applyProtection="1">
      <alignment vertical="center"/>
      <protection locked="0"/>
    </xf>
    <xf numFmtId="0" fontId="109" fillId="0" borderId="34" xfId="94" applyFont="1" applyBorder="1" applyAlignment="1">
      <alignment vertical="center"/>
      <protection locked="0"/>
    </xf>
    <xf numFmtId="1" fontId="109" fillId="0" borderId="57" xfId="94" applyNumberFormat="1" applyFont="1" applyBorder="1" applyAlignment="1">
      <alignment vertical="center"/>
      <protection locked="0"/>
    </xf>
    <xf numFmtId="170" fontId="21" fillId="0" borderId="34" xfId="95" applyNumberFormat="1" applyFont="1" applyBorder="1"/>
    <xf numFmtId="0" fontId="109" fillId="0" borderId="55" xfId="94" applyFont="1" applyBorder="1" applyAlignment="1" applyProtection="1">
      <alignment horizontal="center" vertical="center"/>
    </xf>
    <xf numFmtId="0" fontId="118" fillId="0" borderId="17" xfId="94" applyFont="1" applyBorder="1" applyAlignment="1" applyProtection="1">
      <alignment horizontal="center" vertical="center"/>
    </xf>
    <xf numFmtId="170" fontId="21" fillId="0" borderId="15" xfId="95" applyNumberFormat="1" applyFont="1" applyBorder="1"/>
    <xf numFmtId="0" fontId="100" fillId="0" borderId="15" xfId="95" applyFont="1" applyBorder="1" applyAlignment="1">
      <alignment vertical="center"/>
    </xf>
    <xf numFmtId="166" fontId="134" fillId="0" borderId="15" xfId="122" applyFont="1" applyBorder="1" applyAlignment="1" applyProtection="1">
      <alignment vertical="center"/>
      <protection locked="0"/>
    </xf>
    <xf numFmtId="0" fontId="6" fillId="0" borderId="15" xfId="0" applyFont="1" applyBorder="1" applyAlignment="1">
      <alignment horizontal="center" vertical="center" wrapText="1"/>
    </xf>
    <xf numFmtId="0" fontId="100" fillId="0" borderId="15" xfId="0" applyFont="1" applyBorder="1" applyAlignment="1">
      <alignment horizontal="center" vertical="center" wrapText="1"/>
    </xf>
    <xf numFmtId="0" fontId="71" fillId="0" borderId="15" xfId="0" applyFont="1" applyBorder="1" applyAlignment="1">
      <alignment horizontal="center" vertical="center"/>
    </xf>
    <xf numFmtId="0" fontId="96" fillId="0" borderId="15" xfId="0" applyFont="1" applyBorder="1" applyAlignment="1">
      <alignment vertical="center"/>
    </xf>
    <xf numFmtId="0" fontId="96" fillId="0" borderId="58" xfId="0" applyFont="1" applyBorder="1"/>
    <xf numFmtId="0" fontId="99" fillId="0" borderId="58" xfId="0" applyFont="1" applyBorder="1" applyAlignment="1">
      <alignment horizontal="center" vertical="center"/>
    </xf>
    <xf numFmtId="0" fontId="99" fillId="0" borderId="113" xfId="0" applyFont="1" applyBorder="1"/>
    <xf numFmtId="0" fontId="96" fillId="0" borderId="97" xfId="0" applyFont="1" applyBorder="1" applyAlignment="1">
      <alignment vertical="center"/>
    </xf>
    <xf numFmtId="0" fontId="99" fillId="0" borderId="97" xfId="0" applyFont="1" applyBorder="1"/>
    <xf numFmtId="0" fontId="96" fillId="0" borderId="115" xfId="0" applyFont="1" applyBorder="1" applyAlignment="1">
      <alignment vertical="center"/>
    </xf>
    <xf numFmtId="0" fontId="96" fillId="31" borderId="101" xfId="0" applyFont="1" applyFill="1" applyBorder="1" applyAlignment="1" applyProtection="1">
      <alignment horizontal="center" vertical="center"/>
      <protection locked="0"/>
    </xf>
    <xf numFmtId="0" fontId="96" fillId="0" borderId="23" xfId="0" applyFont="1" applyBorder="1" applyAlignment="1">
      <alignment horizontal="center"/>
    </xf>
    <xf numFmtId="1" fontId="96" fillId="31" borderId="101" xfId="0" applyNumberFormat="1" applyFont="1" applyFill="1" applyBorder="1" applyAlignment="1" applyProtection="1">
      <alignment horizontal="center" vertical="center"/>
      <protection locked="0"/>
    </xf>
    <xf numFmtId="4" fontId="96" fillId="0" borderId="101" xfId="0" applyNumberFormat="1" applyFont="1" applyBorder="1" applyAlignment="1">
      <alignment horizontal="center" vertical="center"/>
    </xf>
    <xf numFmtId="0" fontId="99" fillId="0" borderId="23" xfId="0" applyFont="1" applyBorder="1" applyAlignment="1">
      <alignment horizontal="center"/>
    </xf>
    <xf numFmtId="0" fontId="99" fillId="0" borderId="114" xfId="0" applyFont="1" applyBorder="1" applyAlignment="1">
      <alignment horizontal="center"/>
    </xf>
    <xf numFmtId="3" fontId="96" fillId="31" borderId="100" xfId="0" applyNumberFormat="1" applyFont="1" applyFill="1" applyBorder="1" applyAlignment="1" applyProtection="1">
      <alignment horizontal="center" vertical="center"/>
      <protection locked="0"/>
    </xf>
    <xf numFmtId="3" fontId="96" fillId="0" borderId="100" xfId="0" applyNumberFormat="1" applyFont="1" applyBorder="1" applyAlignment="1">
      <alignment horizontal="center" vertical="center"/>
    </xf>
    <xf numFmtId="0" fontId="99" fillId="0" borderId="112" xfId="0" applyFont="1" applyBorder="1" applyAlignment="1">
      <alignment horizontal="center"/>
    </xf>
    <xf numFmtId="3" fontId="96" fillId="0" borderId="116" xfId="0" applyNumberFormat="1" applyFont="1" applyBorder="1" applyAlignment="1">
      <alignment horizontal="center" vertical="center"/>
    </xf>
    <xf numFmtId="3" fontId="96" fillId="31" borderId="118" xfId="0" applyNumberFormat="1" applyFont="1" applyFill="1" applyBorder="1" applyAlignment="1" applyProtection="1">
      <alignment horizontal="center" vertical="center"/>
      <protection locked="0"/>
    </xf>
    <xf numFmtId="49" fontId="101" fillId="0" borderId="15" xfId="0" applyNumberFormat="1" applyFont="1" applyBorder="1" applyAlignment="1" applyProtection="1">
      <alignment vertical="center"/>
      <protection locked="0"/>
    </xf>
    <xf numFmtId="0" fontId="133" fillId="0" borderId="15" xfId="0" applyFont="1" applyBorder="1" applyAlignment="1" applyProtection="1">
      <alignment vertical="center"/>
      <protection locked="0"/>
    </xf>
    <xf numFmtId="0" fontId="103" fillId="0" borderId="15" xfId="0" applyFont="1" applyBorder="1" applyAlignment="1" applyProtection="1">
      <alignment vertical="justify"/>
      <protection locked="0"/>
    </xf>
    <xf numFmtId="0" fontId="6" fillId="0" borderId="12" xfId="0" applyFont="1" applyBorder="1" applyAlignment="1">
      <alignment horizontal="center" vertical="center" wrapText="1"/>
    </xf>
    <xf numFmtId="0" fontId="0" fillId="0" borderId="0" xfId="0" applyAlignment="1">
      <alignment horizontal="center"/>
    </xf>
    <xf numFmtId="0" fontId="103" fillId="0" borderId="15" xfId="0" applyFont="1" applyBorder="1" applyAlignment="1">
      <alignment horizontal="center" vertical="center"/>
    </xf>
    <xf numFmtId="14" fontId="152" fillId="0" borderId="23" xfId="0" applyNumberFormat="1" applyFont="1" applyBorder="1" applyAlignment="1" applyProtection="1">
      <alignment vertical="center" wrapText="1"/>
      <protection locked="0"/>
    </xf>
    <xf numFmtId="0" fontId="55" fillId="0" borderId="0" xfId="100" applyFont="1" applyAlignment="1">
      <alignment vertical="center"/>
    </xf>
    <xf numFmtId="0" fontId="55" fillId="0" borderId="12" xfId="100" applyFont="1" applyBorder="1" applyAlignment="1">
      <alignment vertical="center"/>
    </xf>
    <xf numFmtId="0" fontId="55" fillId="0" borderId="12" xfId="100" applyFont="1" applyBorder="1" applyAlignment="1" applyProtection="1">
      <alignment horizontal="center" vertical="center"/>
      <protection locked="0"/>
    </xf>
    <xf numFmtId="173" fontId="55" fillId="0" borderId="12" xfId="100" applyNumberFormat="1" applyFont="1" applyBorder="1" applyAlignment="1">
      <alignment horizontal="center" vertical="center"/>
    </xf>
    <xf numFmtId="1" fontId="55" fillId="0" borderId="35" xfId="100" applyNumberFormat="1"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11" fillId="0" borderId="0" xfId="0" applyFont="1" applyAlignment="1">
      <alignment horizontal="center" vertical="center"/>
    </xf>
    <xf numFmtId="0" fontId="111" fillId="0" borderId="0" xfId="0" applyFont="1" applyAlignment="1">
      <alignment vertical="center"/>
    </xf>
    <xf numFmtId="0" fontId="96" fillId="0" borderId="0" xfId="87" applyFont="1" applyAlignment="1">
      <alignment horizontal="right"/>
    </xf>
    <xf numFmtId="0" fontId="49" fillId="0" borderId="0" xfId="87" applyFont="1" applyAlignment="1">
      <alignment horizontal="justify" vertical="top"/>
    </xf>
    <xf numFmtId="0" fontId="47" fillId="0" borderId="0" xfId="87" applyFont="1" applyAlignment="1" applyProtection="1">
      <alignment horizontal="justify"/>
      <protection locked="0"/>
    </xf>
    <xf numFmtId="0" fontId="0" fillId="35" borderId="0" xfId="0" applyFill="1"/>
    <xf numFmtId="1" fontId="96" fillId="0" borderId="101" xfId="0" applyNumberFormat="1" applyFont="1" applyBorder="1" applyAlignment="1">
      <alignment horizontal="center" vertical="center"/>
    </xf>
    <xf numFmtId="0" fontId="96" fillId="0" borderId="58" xfId="0" applyFont="1" applyBorder="1" applyAlignment="1">
      <alignment vertical="center"/>
    </xf>
    <xf numFmtId="0" fontId="99" fillId="0" borderId="97" xfId="0" applyFont="1" applyBorder="1" applyAlignment="1">
      <alignment vertical="center"/>
    </xf>
    <xf numFmtId="3" fontId="168" fillId="30" borderId="100" xfId="0" applyNumberFormat="1" applyFont="1" applyFill="1" applyBorder="1" applyAlignment="1">
      <alignment horizontal="center" vertical="center"/>
    </xf>
    <xf numFmtId="3" fontId="136" fillId="31" borderId="100" xfId="0" applyNumberFormat="1" applyFont="1" applyFill="1" applyBorder="1" applyAlignment="1" applyProtection="1">
      <alignment horizontal="center" vertical="center"/>
      <protection locked="0"/>
    </xf>
    <xf numFmtId="0" fontId="0" fillId="35" borderId="0" xfId="0" applyFill="1" applyAlignment="1">
      <alignment horizontal="center"/>
    </xf>
    <xf numFmtId="0" fontId="96" fillId="0" borderId="0" xfId="0" applyFont="1" applyAlignment="1">
      <alignment vertical="top" wrapText="1"/>
    </xf>
    <xf numFmtId="170" fontId="96" fillId="0" borderId="0" xfId="0" applyNumberFormat="1" applyFont="1" applyAlignment="1">
      <alignment horizontal="left"/>
    </xf>
    <xf numFmtId="0" fontId="172" fillId="0" borderId="0" xfId="0" applyFont="1" applyAlignment="1">
      <alignment vertical="top" wrapText="1"/>
    </xf>
    <xf numFmtId="0" fontId="171" fillId="0" borderId="0" xfId="78" applyFont="1"/>
    <xf numFmtId="0" fontId="173" fillId="0" borderId="0" xfId="0" applyFont="1" applyAlignment="1">
      <alignment vertical="center"/>
    </xf>
    <xf numFmtId="0" fontId="174" fillId="0" borderId="0" xfId="0" applyFont="1" applyAlignment="1">
      <alignment horizontal="center"/>
    </xf>
    <xf numFmtId="14" fontId="152" fillId="0" borderId="0" xfId="0" applyNumberFormat="1" applyFont="1" applyAlignment="1" applyProtection="1">
      <alignment horizontal="left"/>
      <protection locked="0"/>
    </xf>
    <xf numFmtId="0" fontId="65" fillId="0" borderId="41" xfId="79" applyFont="1" applyBorder="1" applyAlignment="1" applyProtection="1">
      <alignment horizontal="left" vertical="center"/>
      <protection locked="0"/>
    </xf>
    <xf numFmtId="166" fontId="143" fillId="0" borderId="0" xfId="0" applyNumberFormat="1" applyFont="1" applyAlignment="1">
      <alignment horizontal="left"/>
    </xf>
    <xf numFmtId="0" fontId="143" fillId="0" borderId="0" xfId="0" applyFont="1"/>
    <xf numFmtId="166" fontId="175" fillId="0" borderId="0" xfId="0" applyNumberFormat="1" applyFont="1" applyAlignment="1">
      <alignment horizontal="left"/>
    </xf>
    <xf numFmtId="0" fontId="175" fillId="0" borderId="0" xfId="0" applyFont="1"/>
    <xf numFmtId="166" fontId="143" fillId="0" borderId="0" xfId="0" applyNumberFormat="1" applyFont="1" applyAlignment="1">
      <alignment horizontal="left" vertical="center"/>
    </xf>
    <xf numFmtId="0" fontId="143" fillId="0" borderId="0" xfId="0" applyFont="1" applyAlignment="1">
      <alignment vertical="center"/>
    </xf>
    <xf numFmtId="0" fontId="96" fillId="0" borderId="0" xfId="0" applyFont="1" applyAlignment="1">
      <alignment vertical="center"/>
    </xf>
    <xf numFmtId="0" fontId="0" fillId="0" borderId="17" xfId="0" applyBorder="1" applyAlignment="1">
      <alignment wrapText="1"/>
    </xf>
    <xf numFmtId="0" fontId="0" fillId="0" borderId="17" xfId="0" applyBorder="1"/>
    <xf numFmtId="0" fontId="103" fillId="0" borderId="0" xfId="0" applyFont="1" applyAlignment="1">
      <alignment vertical="center"/>
    </xf>
    <xf numFmtId="0" fontId="65" fillId="0" borderId="109" xfId="79" applyFont="1" applyBorder="1" applyAlignment="1" applyProtection="1">
      <alignment horizontal="center" vertical="center"/>
      <protection locked="0"/>
    </xf>
    <xf numFmtId="0" fontId="65" fillId="0" borderId="16" xfId="79" applyFont="1" applyBorder="1" applyAlignment="1" applyProtection="1">
      <alignment horizontal="left" vertical="center"/>
      <protection hidden="1"/>
    </xf>
    <xf numFmtId="0" fontId="58" fillId="0" borderId="0" xfId="79" applyFont="1" applyAlignment="1" applyProtection="1">
      <alignment horizontal="center" vertical="center"/>
      <protection hidden="1"/>
    </xf>
    <xf numFmtId="0" fontId="85" fillId="0" borderId="0" xfId="79" applyFont="1" applyAlignment="1" applyProtection="1">
      <alignment horizontal="left" vertical="center"/>
      <protection hidden="1"/>
    </xf>
    <xf numFmtId="166" fontId="85" fillId="28" borderId="60" xfId="123" applyFont="1" applyFill="1" applyBorder="1" applyAlignment="1" applyProtection="1">
      <alignment horizontal="center" vertical="center"/>
      <protection hidden="1"/>
    </xf>
    <xf numFmtId="166" fontId="65" fillId="0" borderId="16" xfId="123" applyFont="1" applyFill="1" applyBorder="1" applyAlignment="1" applyProtection="1">
      <alignment horizontal="center" vertical="center"/>
      <protection hidden="1"/>
    </xf>
    <xf numFmtId="0" fontId="85" fillId="28" borderId="16" xfId="79" applyFont="1" applyFill="1" applyBorder="1" applyAlignment="1" applyProtection="1">
      <alignment horizontal="center" vertical="center"/>
      <protection hidden="1"/>
    </xf>
    <xf numFmtId="1" fontId="96" fillId="0" borderId="59" xfId="0" applyNumberFormat="1" applyFont="1" applyBorder="1" applyAlignment="1">
      <alignment horizontal="center" vertical="center"/>
    </xf>
    <xf numFmtId="1" fontId="96" fillId="0" borderId="55" xfId="0" applyNumberFormat="1" applyFont="1" applyBorder="1" applyAlignment="1">
      <alignment horizontal="center" vertical="center"/>
    </xf>
    <xf numFmtId="0" fontId="103" fillId="0" borderId="0" xfId="87" applyFont="1" applyAlignment="1">
      <alignment horizontal="center"/>
    </xf>
    <xf numFmtId="0" fontId="96" fillId="0" borderId="13" xfId="0" applyFont="1" applyBorder="1"/>
    <xf numFmtId="166" fontId="127" fillId="0" borderId="15" xfId="122" applyFont="1" applyBorder="1" applyAlignment="1" applyProtection="1">
      <alignment vertical="center"/>
      <protection locked="0"/>
    </xf>
    <xf numFmtId="166" fontId="127" fillId="0" borderId="55" xfId="122" applyFont="1" applyBorder="1" applyAlignment="1" applyProtection="1">
      <alignment vertical="center"/>
      <protection locked="0"/>
    </xf>
    <xf numFmtId="0" fontId="96" fillId="0" borderId="13" xfId="0" applyFont="1" applyBorder="1" applyAlignment="1">
      <alignment vertical="center"/>
    </xf>
    <xf numFmtId="0" fontId="96" fillId="0" borderId="17" xfId="0" applyFont="1" applyBorder="1" applyAlignment="1">
      <alignment vertical="center"/>
    </xf>
    <xf numFmtId="0" fontId="96" fillId="0" borderId="17" xfId="0" applyFont="1" applyBorder="1"/>
    <xf numFmtId="1" fontId="96" fillId="0" borderId="34" xfId="0" applyNumberFormat="1" applyFont="1" applyBorder="1" applyAlignment="1">
      <alignment horizontal="center" vertical="center"/>
    </xf>
    <xf numFmtId="0" fontId="189" fillId="0" borderId="12" xfId="0" applyFont="1" applyBorder="1" applyAlignment="1">
      <alignment horizontal="center" vertical="center"/>
    </xf>
    <xf numFmtId="0" fontId="190" fillId="0" borderId="47" xfId="0" applyFont="1" applyBorder="1" applyAlignment="1" applyProtection="1">
      <alignment vertical="top" wrapText="1"/>
      <protection hidden="1"/>
    </xf>
    <xf numFmtId="166" fontId="65" fillId="0" borderId="63" xfId="123" applyFont="1" applyFill="1" applyBorder="1" applyAlignment="1" applyProtection="1">
      <alignment horizontal="center" vertical="center"/>
      <protection locked="0"/>
    </xf>
    <xf numFmtId="166" fontId="65" fillId="0" borderId="62" xfId="123" applyFont="1" applyFill="1" applyBorder="1" applyAlignment="1" applyProtection="1">
      <alignment horizontal="center" vertical="center"/>
      <protection locked="0"/>
    </xf>
    <xf numFmtId="0" fontId="65" fillId="0" borderId="63" xfId="79" applyFont="1" applyBorder="1" applyAlignment="1">
      <alignment horizontal="center" vertical="center"/>
    </xf>
    <xf numFmtId="0" fontId="65" fillId="0" borderId="62" xfId="79" applyFont="1" applyBorder="1" applyAlignment="1">
      <alignment horizontal="center" vertical="center"/>
    </xf>
    <xf numFmtId="168" fontId="65" fillId="0" borderId="63" xfId="79" applyNumberFormat="1" applyFont="1" applyBorder="1" applyAlignment="1" applyProtection="1">
      <alignment horizontal="center" vertical="center"/>
      <protection hidden="1"/>
    </xf>
    <xf numFmtId="168" fontId="65" fillId="0" borderId="62" xfId="79" applyNumberFormat="1" applyFont="1" applyBorder="1" applyAlignment="1" applyProtection="1">
      <alignment horizontal="center" vertical="center"/>
      <protection hidden="1"/>
    </xf>
    <xf numFmtId="168" fontId="65" fillId="0" borderId="61" xfId="79" applyNumberFormat="1" applyFont="1" applyBorder="1" applyAlignment="1" applyProtection="1">
      <alignment horizontal="center" vertical="center"/>
      <protection hidden="1"/>
    </xf>
    <xf numFmtId="0" fontId="65" fillId="0" borderId="43" xfId="79" applyFont="1" applyBorder="1" applyAlignment="1" applyProtection="1">
      <alignment horizontal="center" vertical="center"/>
      <protection locked="0"/>
    </xf>
    <xf numFmtId="168" fontId="65" fillId="0" borderId="62" xfId="79" applyNumberFormat="1" applyFont="1" applyBorder="1" applyAlignment="1" applyProtection="1">
      <alignment horizontal="center" vertical="center"/>
      <protection locked="0"/>
    </xf>
    <xf numFmtId="0" fontId="85" fillId="0" borderId="55" xfId="79" applyFont="1" applyBorder="1" applyAlignment="1" applyProtection="1">
      <alignment horizontal="left" vertical="center"/>
      <protection hidden="1"/>
    </xf>
    <xf numFmtId="0" fontId="190" fillId="0" borderId="59" xfId="0" applyFont="1" applyBorder="1" applyAlignment="1" applyProtection="1">
      <alignment horizontal="left" vertical="center"/>
      <protection hidden="1"/>
    </xf>
    <xf numFmtId="166" fontId="65" fillId="0" borderId="110" xfId="79" applyNumberFormat="1" applyFont="1" applyBorder="1" applyAlignment="1" applyProtection="1">
      <alignment horizontal="center" vertical="center"/>
      <protection hidden="1"/>
    </xf>
    <xf numFmtId="166" fontId="85" fillId="0" borderId="36" xfId="79" applyNumberFormat="1" applyFont="1" applyBorder="1" applyAlignment="1" applyProtection="1">
      <alignment horizontal="center" vertical="center"/>
      <protection hidden="1"/>
    </xf>
    <xf numFmtId="0" fontId="65" fillId="0" borderId="111" xfId="79" applyFont="1" applyBorder="1" applyAlignment="1" applyProtection="1">
      <alignment horizontal="center" vertical="center"/>
      <protection hidden="1"/>
    </xf>
    <xf numFmtId="166" fontId="65" fillId="0" borderId="16" xfId="79" applyNumberFormat="1" applyFont="1" applyBorder="1" applyAlignment="1" applyProtection="1">
      <alignment horizontal="center" vertical="center"/>
      <protection hidden="1"/>
    </xf>
    <xf numFmtId="0" fontId="65" fillId="0" borderId="23" xfId="79" applyFont="1" applyBorder="1" applyAlignment="1" applyProtection="1">
      <alignment horizontal="center" vertical="center"/>
      <protection hidden="1"/>
    </xf>
    <xf numFmtId="0" fontId="65" fillId="0" borderId="130" xfId="79" applyFont="1" applyBorder="1" applyAlignment="1" applyProtection="1">
      <alignment vertical="center"/>
      <protection locked="0"/>
    </xf>
    <xf numFmtId="0" fontId="65" fillId="0" borderId="40" xfId="79" applyFont="1" applyBorder="1" applyAlignment="1" applyProtection="1">
      <alignment vertical="center"/>
      <protection locked="0"/>
    </xf>
    <xf numFmtId="0" fontId="109" fillId="0" borderId="17" xfId="94" applyFont="1" applyBorder="1" applyAlignment="1" applyProtection="1">
      <alignment horizontal="center" vertical="center"/>
    </xf>
    <xf numFmtId="0" fontId="21" fillId="0" borderId="0" xfId="92" applyFont="1" applyAlignment="1">
      <alignment horizontal="right" vertical="justify"/>
    </xf>
    <xf numFmtId="170" fontId="22" fillId="0" borderId="0" xfId="92" applyNumberFormat="1" applyFont="1"/>
    <xf numFmtId="170" fontId="24" fillId="0" borderId="0" xfId="92" applyNumberFormat="1" applyFont="1" applyAlignment="1">
      <alignment horizontal="right"/>
    </xf>
    <xf numFmtId="9" fontId="115" fillId="0" borderId="17" xfId="0" applyNumberFormat="1" applyFont="1" applyBorder="1" applyAlignment="1">
      <alignment vertical="center"/>
    </xf>
    <xf numFmtId="166" fontId="110" fillId="0" borderId="12" xfId="0" applyNumberFormat="1" applyFont="1" applyBorder="1" applyAlignment="1">
      <alignment vertical="center"/>
    </xf>
    <xf numFmtId="9" fontId="103" fillId="0" borderId="17" xfId="0" applyNumberFormat="1" applyFont="1" applyBorder="1" applyAlignment="1" applyProtection="1">
      <alignment vertical="center"/>
      <protection locked="0"/>
    </xf>
    <xf numFmtId="0" fontId="193" fillId="0" borderId="12" xfId="0" applyFont="1" applyBorder="1" applyAlignment="1">
      <alignment horizontal="center" vertical="center" wrapText="1"/>
    </xf>
    <xf numFmtId="0" fontId="103" fillId="0" borderId="15" xfId="0" applyFont="1" applyBorder="1" applyAlignment="1">
      <alignment horizontal="right" vertical="center"/>
    </xf>
    <xf numFmtId="9" fontId="115" fillId="0" borderId="17" xfId="0" applyNumberFormat="1" applyFont="1" applyBorder="1" applyAlignment="1" applyProtection="1">
      <alignment vertical="center"/>
      <protection locked="0"/>
    </xf>
    <xf numFmtId="0" fontId="65" fillId="0" borderId="62" xfId="79" applyFont="1" applyBorder="1" applyAlignment="1" applyProtection="1">
      <alignment vertical="center"/>
      <protection locked="0"/>
    </xf>
    <xf numFmtId="0" fontId="198" fillId="36" borderId="117" xfId="142" applyFont="1" applyFill="1" applyBorder="1" applyAlignment="1" applyProtection="1">
      <alignment vertical="center"/>
    </xf>
    <xf numFmtId="166" fontId="96" fillId="0" borderId="32" xfId="78" applyNumberFormat="1" applyFont="1" applyBorder="1" applyAlignment="1" applyProtection="1">
      <alignment vertical="center"/>
      <protection locked="0"/>
    </xf>
    <xf numFmtId="0" fontId="65" fillId="0" borderId="57" xfId="79" applyFont="1" applyBorder="1" applyAlignment="1" applyProtection="1">
      <alignment horizontal="center" vertical="center"/>
      <protection hidden="1"/>
    </xf>
    <xf numFmtId="0" fontId="190" fillId="0" borderId="58" xfId="0" applyFont="1" applyBorder="1" applyAlignment="1" applyProtection="1">
      <alignment vertical="top" wrapText="1"/>
      <protection hidden="1"/>
    </xf>
    <xf numFmtId="0" fontId="65" fillId="0" borderId="0" xfId="79" applyFont="1" applyAlignment="1" applyProtection="1">
      <alignment horizontal="left" vertical="center"/>
      <protection locked="0"/>
    </xf>
    <xf numFmtId="0" fontId="65" fillId="0" borderId="63" xfId="79" applyFont="1" applyBorder="1" applyAlignment="1" applyProtection="1">
      <alignment horizontal="left" vertical="center"/>
      <protection hidden="1"/>
    </xf>
    <xf numFmtId="0" fontId="197" fillId="0" borderId="55" xfId="142" applyFill="1" applyBorder="1" applyAlignment="1" applyProtection="1">
      <alignment horizontal="left" vertical="center"/>
      <protection hidden="1"/>
    </xf>
    <xf numFmtId="0" fontId="57" fillId="0" borderId="0" xfId="79" applyFont="1" applyAlignment="1" applyProtection="1">
      <alignment horizontal="center" vertical="center"/>
      <protection locked="0"/>
    </xf>
    <xf numFmtId="0" fontId="85" fillId="0" borderId="0" xfId="79" applyFont="1" applyAlignment="1" applyProtection="1">
      <alignment horizontal="center" vertical="center"/>
      <protection locked="0"/>
    </xf>
    <xf numFmtId="0" fontId="65" fillId="0" borderId="0" xfId="79" applyFont="1" applyAlignment="1" applyProtection="1">
      <alignment horizontal="center" vertical="center"/>
      <protection locked="0"/>
    </xf>
    <xf numFmtId="0" fontId="55" fillId="0" borderId="0" xfId="79" applyFont="1" applyAlignment="1" applyProtection="1">
      <alignment horizontal="left" vertical="center"/>
      <protection locked="0"/>
    </xf>
    <xf numFmtId="0" fontId="55" fillId="0" borderId="0" xfId="79" applyFont="1" applyAlignment="1" applyProtection="1">
      <alignment horizontal="left" vertical="center" wrapText="1"/>
      <protection locked="0"/>
    </xf>
    <xf numFmtId="0" fontId="85" fillId="0" borderId="0" xfId="79" applyFont="1" applyAlignment="1" applyProtection="1">
      <alignment horizontal="left" vertical="center"/>
      <protection locked="0"/>
    </xf>
    <xf numFmtId="166" fontId="192" fillId="0" borderId="17" xfId="122" applyFont="1" applyBorder="1" applyAlignment="1" applyProtection="1">
      <alignment horizontal="center" vertical="center"/>
      <protection locked="0"/>
    </xf>
    <xf numFmtId="0" fontId="194" fillId="0" borderId="12" xfId="0" applyFont="1" applyBorder="1" applyAlignment="1">
      <alignment horizontal="center" vertical="center" wrapText="1"/>
    </xf>
    <xf numFmtId="0" fontId="112" fillId="0" borderId="0" xfId="0" applyFont="1" applyAlignment="1">
      <alignment vertical="center"/>
    </xf>
    <xf numFmtId="0" fontId="112" fillId="0" borderId="0" xfId="0" applyFont="1" applyAlignment="1">
      <alignment vertical="top"/>
    </xf>
    <xf numFmtId="166" fontId="103" fillId="0" borderId="0" xfId="0" applyNumberFormat="1" applyFont="1" applyAlignment="1">
      <alignment vertical="center"/>
    </xf>
    <xf numFmtId="166" fontId="116" fillId="0" borderId="0" xfId="0" applyNumberFormat="1" applyFont="1" applyAlignment="1">
      <alignment vertical="center"/>
    </xf>
    <xf numFmtId="166" fontId="100" fillId="0" borderId="0" xfId="0" applyNumberFormat="1" applyFont="1" applyAlignment="1">
      <alignment vertical="center"/>
    </xf>
    <xf numFmtId="0" fontId="55" fillId="0" borderId="0" xfId="79" applyFont="1" applyAlignment="1" applyProtection="1">
      <alignment vertical="center" wrapText="1"/>
      <protection locked="0"/>
    </xf>
    <xf numFmtId="0" fontId="65" fillId="0" borderId="62" xfId="79" applyFont="1" applyBorder="1" applyAlignment="1" applyProtection="1">
      <alignment horizontal="center" vertical="center"/>
      <protection locked="0" hidden="1"/>
    </xf>
    <xf numFmtId="0" fontId="65" fillId="0" borderId="43" xfId="79" applyFont="1" applyBorder="1" applyAlignment="1" applyProtection="1">
      <alignment horizontal="left" vertical="center"/>
      <protection locked="0"/>
    </xf>
    <xf numFmtId="166" fontId="65" fillId="0" borderId="43" xfId="123" applyFont="1" applyFill="1" applyBorder="1" applyAlignment="1" applyProtection="1">
      <alignment horizontal="center" vertical="center"/>
      <protection locked="0"/>
    </xf>
    <xf numFmtId="0" fontId="65" fillId="0" borderId="140" xfId="79" applyFont="1" applyBorder="1" applyAlignment="1" applyProtection="1">
      <alignment horizontal="center" vertical="center"/>
      <protection locked="0"/>
    </xf>
    <xf numFmtId="0" fontId="65" fillId="0" borderId="43" xfId="79" applyFont="1" applyBorder="1" applyAlignment="1">
      <alignment horizontal="center" vertical="center"/>
    </xf>
    <xf numFmtId="166" fontId="65" fillId="0" borderId="43" xfId="79" applyNumberFormat="1" applyFont="1" applyBorder="1" applyAlignment="1" applyProtection="1">
      <alignment horizontal="center" vertical="center"/>
      <protection hidden="1"/>
    </xf>
    <xf numFmtId="168" fontId="65" fillId="0" borderId="43" xfId="79" applyNumberFormat="1" applyFont="1" applyBorder="1" applyAlignment="1" applyProtection="1">
      <alignment horizontal="center" vertical="center"/>
      <protection hidden="1"/>
    </xf>
    <xf numFmtId="0" fontId="65" fillId="0" borderId="141" xfId="79" applyFont="1" applyBorder="1" applyAlignment="1" applyProtection="1">
      <alignment horizontal="center" vertical="center"/>
      <protection locked="0"/>
    </xf>
    <xf numFmtId="0" fontId="65" fillId="0" borderId="141" xfId="79" applyFont="1" applyBorder="1" applyAlignment="1" applyProtection="1">
      <alignment horizontal="left" vertical="center"/>
      <protection locked="0"/>
    </xf>
    <xf numFmtId="166" fontId="65" fillId="0" borderId="141" xfId="123" applyFont="1" applyFill="1" applyBorder="1" applyAlignment="1" applyProtection="1">
      <alignment horizontal="center" vertical="center"/>
      <protection locked="0"/>
    </xf>
    <xf numFmtId="166" fontId="65" fillId="0" borderId="141" xfId="79" applyNumberFormat="1" applyFont="1" applyBorder="1" applyAlignment="1" applyProtection="1">
      <alignment horizontal="center" vertical="center"/>
      <protection hidden="1"/>
    </xf>
    <xf numFmtId="168" fontId="65" fillId="0" borderId="141" xfId="79" applyNumberFormat="1" applyFont="1" applyBorder="1" applyAlignment="1" applyProtection="1">
      <alignment horizontal="center" vertical="center"/>
      <protection hidden="1"/>
    </xf>
    <xf numFmtId="0" fontId="85" fillId="28" borderId="0" xfId="79" applyFont="1" applyFill="1" applyAlignment="1" applyProtection="1">
      <alignment horizontal="center" vertical="center"/>
      <protection hidden="1"/>
    </xf>
    <xf numFmtId="0" fontId="65" fillId="0" borderId="63" xfId="79" applyFont="1" applyBorder="1" applyAlignment="1" applyProtection="1">
      <alignment vertical="center"/>
      <protection locked="0"/>
    </xf>
    <xf numFmtId="168" fontId="65" fillId="0" borderId="63" xfId="79" applyNumberFormat="1" applyFont="1" applyBorder="1" applyAlignment="1" applyProtection="1">
      <alignment horizontal="center" vertical="center"/>
      <protection locked="0"/>
    </xf>
    <xf numFmtId="0" fontId="205" fillId="0" borderId="0" xfId="0" applyFont="1" applyAlignment="1">
      <alignment vertical="center"/>
    </xf>
    <xf numFmtId="9" fontId="115" fillId="0" borderId="13" xfId="0" applyNumberFormat="1" applyFont="1" applyBorder="1" applyAlignment="1">
      <alignment vertical="center"/>
    </xf>
    <xf numFmtId="166" fontId="110" fillId="0" borderId="0" xfId="0" applyNumberFormat="1" applyFont="1" applyAlignment="1">
      <alignment vertical="center"/>
    </xf>
    <xf numFmtId="173" fontId="85" fillId="28" borderId="16" xfId="79" applyNumberFormat="1" applyFont="1" applyFill="1" applyBorder="1" applyAlignment="1" applyProtection="1">
      <alignment horizontal="center" vertical="center"/>
      <protection hidden="1"/>
    </xf>
    <xf numFmtId="166" fontId="206" fillId="0" borderId="144" xfId="79" applyNumberFormat="1" applyFont="1" applyBorder="1" applyAlignment="1" applyProtection="1">
      <alignment horizontal="center" vertical="center"/>
      <protection hidden="1"/>
    </xf>
    <xf numFmtId="0" fontId="85" fillId="0" borderId="145" xfId="79" applyFont="1" applyBorder="1" applyAlignment="1" applyProtection="1">
      <alignment horizontal="center" vertical="center"/>
      <protection hidden="1"/>
    </xf>
    <xf numFmtId="166" fontId="85" fillId="0" borderId="144" xfId="79" applyNumberFormat="1" applyFont="1" applyBorder="1" applyAlignment="1" applyProtection="1">
      <alignment horizontal="center" vertical="center"/>
      <protection hidden="1"/>
    </xf>
    <xf numFmtId="166" fontId="65" fillId="0" borderId="0" xfId="79" applyNumberFormat="1" applyFont="1" applyAlignment="1" applyProtection="1">
      <alignment horizontal="center" vertical="center"/>
      <protection locked="0"/>
    </xf>
    <xf numFmtId="0" fontId="65" fillId="0" borderId="145" xfId="79" applyFont="1" applyBorder="1" applyAlignment="1" applyProtection="1">
      <alignment horizontal="left" vertical="center"/>
      <protection hidden="1"/>
    </xf>
    <xf numFmtId="0" fontId="207" fillId="0" borderId="0" xfId="79" applyFont="1" applyAlignment="1" applyProtection="1">
      <alignment horizontal="center" vertical="center"/>
      <protection hidden="1"/>
    </xf>
    <xf numFmtId="0" fontId="208" fillId="0" borderId="0" xfId="135" applyFont="1" applyAlignment="1" applyProtection="1">
      <alignment horizontal="right" vertical="center"/>
      <protection hidden="1"/>
    </xf>
    <xf numFmtId="166" fontId="208" fillId="0" borderId="146" xfId="79" applyNumberFormat="1" applyFont="1" applyBorder="1" applyAlignment="1" applyProtection="1">
      <alignment horizontal="center" vertical="center"/>
      <protection hidden="1"/>
    </xf>
    <xf numFmtId="0" fontId="65" fillId="0" borderId="123" xfId="79" applyFont="1" applyBorder="1" applyAlignment="1" applyProtection="1">
      <alignment horizontal="left" vertical="center"/>
      <protection hidden="1"/>
    </xf>
    <xf numFmtId="0" fontId="65" fillId="0" borderId="88" xfId="79" applyFont="1" applyBorder="1" applyAlignment="1" applyProtection="1">
      <alignment horizontal="center" vertical="center"/>
      <protection hidden="1"/>
    </xf>
    <xf numFmtId="0" fontId="65" fillId="0" borderId="88" xfId="79" applyFont="1" applyBorder="1" applyAlignment="1" applyProtection="1">
      <alignment horizontal="right" vertical="center"/>
      <protection hidden="1"/>
    </xf>
    <xf numFmtId="166" fontId="65" fillId="0" borderId="88" xfId="79" applyNumberFormat="1" applyFont="1" applyBorder="1" applyAlignment="1" applyProtection="1">
      <alignment vertical="center"/>
      <protection hidden="1"/>
    </xf>
    <xf numFmtId="0" fontId="85" fillId="0" borderId="88" xfId="135" applyFont="1" applyBorder="1" applyAlignment="1" applyProtection="1">
      <alignment horizontal="right" vertical="center"/>
      <protection hidden="1"/>
    </xf>
    <xf numFmtId="166" fontId="85" fillId="0" borderId="147" xfId="79" applyNumberFormat="1" applyFont="1" applyBorder="1" applyAlignment="1" applyProtection="1">
      <alignment horizontal="center" vertical="center"/>
      <protection hidden="1"/>
    </xf>
    <xf numFmtId="44" fontId="65" fillId="0" borderId="0" xfId="79" applyNumberFormat="1" applyFont="1" applyAlignment="1" applyProtection="1">
      <alignment horizontal="center" vertical="center"/>
      <protection locked="0"/>
    </xf>
    <xf numFmtId="166" fontId="209" fillId="0" borderId="110" xfId="79" applyNumberFormat="1" applyFont="1" applyBorder="1" applyAlignment="1" applyProtection="1">
      <alignment horizontal="center" vertical="center"/>
      <protection hidden="1"/>
    </xf>
    <xf numFmtId="0" fontId="65" fillId="0" borderId="62" xfId="79" applyFont="1" applyBorder="1" applyAlignment="1" applyProtection="1">
      <alignment horizontal="left" vertical="center"/>
      <protection hidden="1"/>
    </xf>
    <xf numFmtId="166" fontId="209" fillId="0" borderId="49" xfId="79" applyNumberFormat="1" applyFont="1" applyBorder="1" applyAlignment="1" applyProtection="1">
      <alignment horizontal="center" vertical="center"/>
      <protection hidden="1"/>
    </xf>
    <xf numFmtId="0" fontId="206" fillId="0" borderId="0" xfId="135" applyFont="1" applyAlignment="1" applyProtection="1">
      <alignment horizontal="right" vertical="center"/>
      <protection hidden="1"/>
    </xf>
    <xf numFmtId="0" fontId="210" fillId="0" borderId="0" xfId="79" applyFont="1" applyAlignment="1" applyProtection="1">
      <alignment horizontal="center" vertical="center"/>
      <protection hidden="1"/>
    </xf>
    <xf numFmtId="166" fontId="206" fillId="0" borderId="12" xfId="79" applyNumberFormat="1" applyFont="1" applyBorder="1" applyAlignment="1" applyProtection="1">
      <alignment horizontal="center" vertical="center"/>
      <protection hidden="1"/>
    </xf>
    <xf numFmtId="0" fontId="21" fillId="0" borderId="17" xfId="95" applyFont="1" applyBorder="1" applyAlignment="1" applyProtection="1">
      <alignment horizontal="justify" vertical="justify"/>
      <protection locked="0"/>
    </xf>
    <xf numFmtId="0" fontId="6" fillId="0" borderId="12" xfId="79" applyFont="1" applyBorder="1" applyAlignment="1" applyProtection="1">
      <alignment vertical="center"/>
      <protection locked="0"/>
    </xf>
    <xf numFmtId="0" fontId="110" fillId="0" borderId="12" xfId="79" applyFont="1" applyBorder="1" applyAlignment="1" applyProtection="1">
      <alignment vertical="center"/>
      <protection locked="0"/>
    </xf>
    <xf numFmtId="0" fontId="65" fillId="0" borderId="151" xfId="79" applyFont="1" applyBorder="1" applyAlignment="1" applyProtection="1">
      <alignment horizontal="center" vertical="center"/>
      <protection hidden="1"/>
    </xf>
    <xf numFmtId="0" fontId="65" fillId="0" borderId="152" xfId="79" applyFont="1" applyBorder="1" applyAlignment="1" applyProtection="1">
      <alignment horizontal="left" vertical="center"/>
      <protection hidden="1"/>
    </xf>
    <xf numFmtId="166" fontId="85" fillId="28" borderId="153" xfId="123" applyFont="1" applyFill="1" applyBorder="1" applyAlignment="1" applyProtection="1">
      <alignment horizontal="center" vertical="center"/>
      <protection hidden="1"/>
    </xf>
    <xf numFmtId="0" fontId="85" fillId="0" borderId="150" xfId="79" applyFont="1" applyBorder="1" applyAlignment="1" applyProtection="1">
      <alignment horizontal="left" vertical="center"/>
      <protection hidden="1"/>
    </xf>
    <xf numFmtId="0" fontId="89" fillId="0" borderId="150" xfId="0" applyFont="1" applyBorder="1" applyAlignment="1" applyProtection="1">
      <alignment horizontal="left" vertical="top" wrapText="1"/>
      <protection hidden="1"/>
    </xf>
    <xf numFmtId="0" fontId="85" fillId="0" borderId="148" xfId="79" applyFont="1" applyBorder="1" applyAlignment="1" applyProtection="1">
      <alignment horizontal="left" vertical="center"/>
      <protection hidden="1"/>
    </xf>
    <xf numFmtId="0" fontId="85" fillId="0" borderId="148" xfId="79" applyFont="1" applyBorder="1" applyAlignment="1" applyProtection="1">
      <alignment horizontal="left"/>
      <protection hidden="1"/>
    </xf>
    <xf numFmtId="0" fontId="204" fillId="0" borderId="156" xfId="0" applyFont="1" applyBorder="1" applyAlignment="1" applyProtection="1">
      <alignment horizontal="left" vertical="center"/>
      <protection hidden="1"/>
    </xf>
    <xf numFmtId="0" fontId="85" fillId="0" borderId="157" xfId="79" applyFont="1" applyBorder="1" applyAlignment="1" applyProtection="1">
      <alignment horizontal="left" vertical="center"/>
      <protection hidden="1"/>
    </xf>
    <xf numFmtId="0" fontId="65" fillId="0" borderId="149" xfId="79" applyFont="1" applyBorder="1" applyAlignment="1" applyProtection="1">
      <alignment horizontal="center" vertical="center"/>
      <protection hidden="1"/>
    </xf>
    <xf numFmtId="0" fontId="65" fillId="0" borderId="155" xfId="79" applyFont="1" applyBorder="1" applyAlignment="1" applyProtection="1">
      <alignment horizontal="center" vertical="center"/>
      <protection hidden="1"/>
    </xf>
    <xf numFmtId="0" fontId="190" fillId="0" borderId="152" xfId="0" applyFont="1" applyBorder="1" applyAlignment="1" applyProtection="1">
      <alignment horizontal="left" vertical="center"/>
      <protection hidden="1"/>
    </xf>
    <xf numFmtId="0" fontId="62" fillId="0" borderId="0" xfId="79" applyFont="1" applyAlignment="1" applyProtection="1">
      <alignment horizontal="right" vertical="center"/>
      <protection hidden="1"/>
    </xf>
    <xf numFmtId="0" fontId="62" fillId="0" borderId="0" xfId="79" applyFont="1" applyAlignment="1" applyProtection="1">
      <alignment horizontal="left" vertical="center"/>
      <protection hidden="1"/>
    </xf>
    <xf numFmtId="0" fontId="85" fillId="0" borderId="150" xfId="79" applyFont="1" applyBorder="1" applyAlignment="1" applyProtection="1">
      <alignment horizontal="center" vertical="center"/>
      <protection hidden="1"/>
    </xf>
    <xf numFmtId="0" fontId="85" fillId="0" borderId="140" xfId="79" applyFont="1" applyBorder="1" applyAlignment="1" applyProtection="1">
      <alignment horizontal="center" vertical="center"/>
      <protection hidden="1"/>
    </xf>
    <xf numFmtId="0" fontId="85" fillId="0" borderId="140" xfId="79" applyFont="1" applyBorder="1" applyAlignment="1" applyProtection="1">
      <alignment horizontal="center" vertical="center" wrapText="1"/>
      <protection hidden="1"/>
    </xf>
    <xf numFmtId="0" fontId="85" fillId="0" borderId="151" xfId="79" applyFont="1" applyBorder="1" applyAlignment="1" applyProtection="1">
      <alignment horizontal="center" vertical="center" wrapText="1"/>
      <protection hidden="1"/>
    </xf>
    <xf numFmtId="166" fontId="127" fillId="0" borderId="33" xfId="122" applyFont="1" applyBorder="1" applyAlignment="1" applyProtection="1">
      <alignment vertical="center"/>
      <protection locked="0"/>
    </xf>
    <xf numFmtId="0" fontId="220" fillId="0" borderId="0" xfId="143"/>
    <xf numFmtId="46" fontId="64" fillId="26" borderId="12" xfId="143" applyNumberFormat="1" applyFont="1" applyFill="1" applyBorder="1" applyAlignment="1" applyProtection="1">
      <alignment horizontal="center" vertical="center"/>
      <protection locked="0"/>
    </xf>
    <xf numFmtId="0" fontId="64" fillId="26" borderId="0" xfId="143" applyFont="1" applyFill="1" applyAlignment="1">
      <alignment horizontal="center" vertical="center"/>
    </xf>
    <xf numFmtId="0" fontId="55" fillId="0" borderId="0" xfId="143" applyFont="1"/>
    <xf numFmtId="46" fontId="64" fillId="26" borderId="12" xfId="143" applyNumberFormat="1" applyFont="1" applyFill="1" applyBorder="1" applyAlignment="1">
      <alignment horizontal="center" vertical="center"/>
    </xf>
    <xf numFmtId="0" fontId="64" fillId="26" borderId="0" xfId="143" applyFont="1" applyFill="1" applyAlignment="1">
      <alignment vertical="center"/>
    </xf>
    <xf numFmtId="0" fontId="55" fillId="26" borderId="162" xfId="143" applyFont="1" applyFill="1" applyBorder="1"/>
    <xf numFmtId="0" fontId="81" fillId="26" borderId="163" xfId="143" applyFont="1" applyFill="1" applyBorder="1" applyAlignment="1">
      <alignment horizontal="center" vertical="center"/>
    </xf>
    <xf numFmtId="0" fontId="81" fillId="26" borderId="164" xfId="143" applyFont="1" applyFill="1" applyBorder="1" applyAlignment="1">
      <alignment horizontal="center" vertical="center"/>
    </xf>
    <xf numFmtId="0" fontId="55" fillId="26" borderId="0" xfId="143" applyFont="1" applyFill="1"/>
    <xf numFmtId="0" fontId="220" fillId="0" borderId="0" xfId="143" applyAlignment="1">
      <alignment horizontal="center" vertical="center"/>
    </xf>
    <xf numFmtId="14" fontId="55" fillId="26" borderId="80" xfId="143" applyNumberFormat="1" applyFont="1" applyFill="1" applyBorder="1" applyAlignment="1" applyProtection="1">
      <alignment horizontal="right"/>
      <protection locked="0"/>
    </xf>
    <xf numFmtId="176" fontId="55" fillId="26" borderId="32" xfId="143" applyNumberFormat="1" applyFont="1" applyFill="1" applyBorder="1" applyAlignment="1" applyProtection="1">
      <alignment horizontal="right"/>
      <protection locked="0"/>
    </xf>
    <xf numFmtId="46" fontId="55" fillId="26" borderId="32" xfId="143" applyNumberFormat="1" applyFont="1" applyFill="1" applyBorder="1" applyAlignment="1" applyProtection="1">
      <alignment horizontal="right"/>
      <protection locked="0"/>
    </xf>
    <xf numFmtId="14" fontId="55" fillId="26" borderId="67" xfId="143" applyNumberFormat="1" applyFont="1" applyFill="1" applyBorder="1" applyAlignment="1" applyProtection="1">
      <alignment horizontal="right"/>
      <protection locked="0"/>
    </xf>
    <xf numFmtId="176" fontId="55" fillId="26" borderId="165" xfId="143" applyNumberFormat="1" applyFont="1" applyFill="1" applyBorder="1" applyProtection="1">
      <protection locked="0"/>
    </xf>
    <xf numFmtId="0" fontId="81" fillId="26" borderId="126" xfId="143" applyFont="1" applyFill="1" applyBorder="1" applyAlignment="1">
      <alignment horizontal="center" vertical="center" wrapText="1"/>
    </xf>
    <xf numFmtId="0" fontId="55" fillId="26" borderId="25" xfId="143" applyFont="1" applyFill="1" applyBorder="1"/>
    <xf numFmtId="0" fontId="227" fillId="0" borderId="0" xfId="143" applyFont="1" applyAlignment="1">
      <alignment horizontal="center"/>
    </xf>
    <xf numFmtId="3" fontId="64" fillId="26" borderId="12" xfId="143" applyNumberFormat="1" applyFont="1" applyFill="1" applyBorder="1" applyAlignment="1">
      <alignment horizontal="center" vertical="center"/>
    </xf>
    <xf numFmtId="0" fontId="228" fillId="26" borderId="15" xfId="143" applyFont="1" applyFill="1" applyBorder="1" applyAlignment="1">
      <alignment horizontal="left" vertical="center"/>
    </xf>
    <xf numFmtId="0" fontId="229" fillId="26" borderId="59" xfId="143" applyFont="1" applyFill="1" applyBorder="1" applyAlignment="1">
      <alignment horizontal="left" vertical="center"/>
    </xf>
    <xf numFmtId="0" fontId="81" fillId="26" borderId="168" xfId="143" applyFont="1" applyFill="1" applyBorder="1" applyAlignment="1">
      <alignment horizontal="center" vertical="center"/>
    </xf>
    <xf numFmtId="0" fontId="81" fillId="26" borderId="169" xfId="143" applyFont="1" applyFill="1" applyBorder="1" applyAlignment="1">
      <alignment horizontal="center" vertical="center"/>
    </xf>
    <xf numFmtId="166" fontId="0" fillId="0" borderId="0" xfId="0" applyNumberFormat="1"/>
    <xf numFmtId="0" fontId="232" fillId="34" borderId="36" xfId="141" applyFont="1" applyFill="1" applyBorder="1" applyAlignment="1" applyProtection="1">
      <alignment vertical="center" wrapText="1"/>
      <protection hidden="1"/>
    </xf>
    <xf numFmtId="1" fontId="92" fillId="0" borderId="120" xfId="0" applyNumberFormat="1" applyFont="1" applyBorder="1" applyAlignment="1" applyProtection="1">
      <alignment horizontal="center" vertical="center"/>
      <protection locked="0"/>
    </xf>
    <xf numFmtId="166" fontId="92" fillId="0" borderId="120" xfId="0" applyNumberFormat="1" applyFont="1" applyBorder="1" applyAlignment="1" applyProtection="1">
      <alignment horizontal="center" vertical="center"/>
      <protection locked="0"/>
    </xf>
    <xf numFmtId="0" fontId="92" fillId="0" borderId="0" xfId="0" applyFont="1"/>
    <xf numFmtId="166" fontId="92" fillId="0" borderId="0" xfId="0" applyNumberFormat="1" applyFont="1"/>
    <xf numFmtId="0" fontId="236" fillId="34" borderId="12" xfId="141" applyFont="1" applyFill="1" applyBorder="1" applyAlignment="1" applyProtection="1">
      <alignment vertical="center" wrapText="1"/>
      <protection hidden="1"/>
    </xf>
    <xf numFmtId="0" fontId="232" fillId="34" borderId="12" xfId="141" applyFont="1" applyFill="1" applyBorder="1" applyAlignment="1" applyProtection="1">
      <alignment vertical="center"/>
      <protection hidden="1"/>
    </xf>
    <xf numFmtId="0" fontId="237" fillId="33" borderId="0" xfId="0" applyFont="1" applyFill="1" applyAlignment="1">
      <alignment vertical="center"/>
    </xf>
    <xf numFmtId="1" fontId="92" fillId="0" borderId="174" xfId="0" applyNumberFormat="1" applyFont="1" applyBorder="1" applyAlignment="1" applyProtection="1">
      <alignment horizontal="center" vertical="center"/>
      <protection locked="0"/>
    </xf>
    <xf numFmtId="166" fontId="92" fillId="0" borderId="174" xfId="0" applyNumberFormat="1" applyFont="1" applyBorder="1" applyAlignment="1" applyProtection="1">
      <alignment horizontal="center" vertical="center"/>
      <protection locked="0"/>
    </xf>
    <xf numFmtId="0" fontId="0" fillId="34" borderId="12" xfId="0" applyFill="1" applyBorder="1" applyAlignment="1">
      <alignment horizontal="center" vertical="center"/>
    </xf>
    <xf numFmtId="166" fontId="0" fillId="0" borderId="174" xfId="0" applyNumberFormat="1" applyBorder="1" applyAlignment="1" applyProtection="1">
      <alignment horizontal="center" vertical="center"/>
      <protection locked="0"/>
    </xf>
    <xf numFmtId="166" fontId="234" fillId="34" borderId="36" xfId="122" applyFont="1" applyFill="1" applyBorder="1" applyAlignment="1" applyProtection="1">
      <alignment horizontal="center" vertical="center"/>
      <protection hidden="1"/>
    </xf>
    <xf numFmtId="166" fontId="234" fillId="34" borderId="12" xfId="122" applyFont="1" applyFill="1" applyBorder="1" applyAlignment="1" applyProtection="1">
      <alignment horizontal="center" vertical="center"/>
      <protection hidden="1"/>
    </xf>
    <xf numFmtId="166" fontId="234" fillId="34" borderId="12" xfId="122" applyFont="1" applyFill="1" applyBorder="1" applyAlignment="1" applyProtection="1">
      <alignment vertical="center"/>
      <protection hidden="1"/>
    </xf>
    <xf numFmtId="1" fontId="231" fillId="30" borderId="12" xfId="0" applyNumberFormat="1" applyFont="1" applyFill="1" applyBorder="1" applyAlignment="1" applyProtection="1">
      <alignment horizontal="center" vertical="center"/>
      <protection hidden="1"/>
    </xf>
    <xf numFmtId="1" fontId="231" fillId="30" borderId="36" xfId="0" applyNumberFormat="1" applyFont="1" applyFill="1" applyBorder="1" applyAlignment="1" applyProtection="1">
      <alignment horizontal="center" vertical="center"/>
      <protection hidden="1"/>
    </xf>
    <xf numFmtId="0" fontId="0" fillId="0" borderId="0" xfId="0" applyAlignment="1" applyProtection="1">
      <alignment vertical="center"/>
      <protection hidden="1"/>
    </xf>
    <xf numFmtId="1" fontId="165" fillId="30" borderId="12" xfId="0" applyNumberFormat="1" applyFont="1" applyFill="1" applyBorder="1" applyAlignment="1" applyProtection="1">
      <alignment horizontal="center" vertical="center"/>
      <protection hidden="1"/>
    </xf>
    <xf numFmtId="166" fontId="163" fillId="35" borderId="173" xfId="0" applyNumberFormat="1" applyFont="1" applyFill="1" applyBorder="1" applyAlignment="1" applyProtection="1">
      <alignment horizontal="center" vertical="center"/>
      <protection hidden="1"/>
    </xf>
    <xf numFmtId="0" fontId="238" fillId="0" borderId="0" xfId="0" applyFont="1" applyAlignment="1">
      <alignment vertical="center"/>
    </xf>
    <xf numFmtId="0" fontId="238" fillId="0" borderId="15" xfId="0" applyFont="1" applyBorder="1" applyAlignment="1">
      <alignment horizontal="right" vertical="center"/>
    </xf>
    <xf numFmtId="0" fontId="238" fillId="0" borderId="17" xfId="0" applyFont="1" applyBorder="1" applyAlignment="1">
      <alignment horizontal="right" vertical="center"/>
    </xf>
    <xf numFmtId="0" fontId="211" fillId="0" borderId="15" xfId="0" applyFont="1" applyBorder="1" applyAlignment="1">
      <alignment vertical="center"/>
    </xf>
    <xf numFmtId="0" fontId="211" fillId="0" borderId="17" xfId="92" applyFont="1" applyBorder="1" applyAlignment="1">
      <alignment horizontal="right" vertical="center"/>
    </xf>
    <xf numFmtId="166" fontId="96" fillId="0" borderId="31" xfId="78" applyNumberFormat="1" applyFont="1" applyBorder="1" applyAlignment="1" applyProtection="1">
      <alignment vertical="center"/>
      <protection locked="0"/>
    </xf>
    <xf numFmtId="166" fontId="110" fillId="0" borderId="17" xfId="0" applyNumberFormat="1" applyFont="1" applyBorder="1" applyAlignment="1" applyProtection="1">
      <alignment vertical="center"/>
      <protection locked="0"/>
    </xf>
    <xf numFmtId="0" fontId="58" fillId="0" borderId="150" xfId="79" applyFont="1" applyBorder="1" applyAlignment="1" applyProtection="1">
      <alignment vertical="center" wrapText="1"/>
      <protection hidden="1"/>
    </xf>
    <xf numFmtId="0" fontId="58" fillId="0" borderId="148" xfId="79" applyFont="1" applyBorder="1" applyAlignment="1" applyProtection="1">
      <alignment horizontal="left" vertical="center"/>
      <protection hidden="1"/>
    </xf>
    <xf numFmtId="0" fontId="85" fillId="0" borderId="151" xfId="79" applyFont="1" applyBorder="1" applyAlignment="1" applyProtection="1">
      <alignment horizontal="center" vertical="center"/>
      <protection hidden="1"/>
    </xf>
    <xf numFmtId="0" fontId="21" fillId="0" borderId="59" xfId="0" applyFont="1" applyBorder="1" applyAlignment="1">
      <alignment vertical="center"/>
    </xf>
    <xf numFmtId="0" fontId="21" fillId="0" borderId="172" xfId="0" applyFont="1" applyBorder="1" applyAlignment="1">
      <alignment horizontal="center" vertical="center"/>
    </xf>
    <xf numFmtId="0" fontId="96" fillId="0" borderId="0" xfId="0" applyFont="1" applyBorder="1" applyAlignment="1">
      <alignment horizontal="center"/>
    </xf>
    <xf numFmtId="0" fontId="96" fillId="0" borderId="0" xfId="0" applyFont="1" applyBorder="1"/>
    <xf numFmtId="0" fontId="198" fillId="0" borderId="0" xfId="142" applyFont="1" applyBorder="1" applyAlignment="1">
      <alignment horizontal="center" vertical="center"/>
    </xf>
    <xf numFmtId="0" fontId="22" fillId="0" borderId="0" xfId="95" applyFont="1" applyAlignment="1">
      <alignment horizontal="center"/>
    </xf>
    <xf numFmtId="0" fontId="22" fillId="0" borderId="23" xfId="95" applyFont="1" applyBorder="1" applyAlignment="1">
      <alignment horizontal="center"/>
    </xf>
    <xf numFmtId="0" fontId="96" fillId="0" borderId="0" xfId="87" applyFont="1"/>
    <xf numFmtId="176" fontId="228" fillId="26" borderId="17" xfId="143" applyNumberFormat="1" applyFont="1" applyFill="1" applyBorder="1" applyAlignment="1" applyProtection="1">
      <alignment horizontal="right" vertical="center"/>
      <protection hidden="1"/>
    </xf>
    <xf numFmtId="176" fontId="229" fillId="26" borderId="166" xfId="143" applyNumberFormat="1" applyFont="1" applyFill="1" applyBorder="1" applyAlignment="1" applyProtection="1">
      <alignment horizontal="right" vertical="center"/>
      <protection hidden="1"/>
    </xf>
    <xf numFmtId="176" fontId="222" fillId="26" borderId="126" xfId="143" applyNumberFormat="1" applyFont="1" applyFill="1" applyBorder="1" applyAlignment="1" applyProtection="1">
      <alignment horizontal="right" vertical="center"/>
      <protection hidden="1"/>
    </xf>
    <xf numFmtId="166" fontId="96" fillId="0" borderId="12" xfId="122" applyFont="1" applyBorder="1" applyAlignment="1" applyProtection="1">
      <alignment vertical="center"/>
      <protection hidden="1"/>
    </xf>
    <xf numFmtId="166" fontId="21" fillId="0" borderId="12" xfId="122" applyFont="1" applyBorder="1" applyAlignment="1" applyProtection="1">
      <alignment vertical="center"/>
      <protection hidden="1"/>
    </xf>
    <xf numFmtId="166" fontId="134" fillId="0" borderId="15" xfId="122" applyFont="1" applyBorder="1" applyAlignment="1" applyProtection="1">
      <alignment vertical="center"/>
      <protection hidden="1"/>
    </xf>
    <xf numFmtId="1" fontId="136" fillId="0" borderId="55" xfId="0" applyNumberFormat="1" applyFont="1" applyBorder="1" applyAlignment="1" applyProtection="1">
      <alignment horizontal="center" vertical="center"/>
      <protection hidden="1"/>
    </xf>
    <xf numFmtId="1" fontId="136" fillId="0" borderId="17" xfId="0" applyNumberFormat="1" applyFont="1" applyBorder="1" applyAlignment="1" applyProtection="1">
      <alignment horizontal="center" vertical="center"/>
      <protection hidden="1"/>
    </xf>
    <xf numFmtId="166" fontId="21" fillId="0" borderId="34" xfId="122" applyFont="1" applyBorder="1" applyAlignment="1" applyProtection="1">
      <alignment vertical="center"/>
      <protection hidden="1"/>
    </xf>
    <xf numFmtId="166" fontId="96" fillId="0" borderId="36" xfId="122" applyFont="1" applyBorder="1" applyAlignment="1" applyProtection="1">
      <alignment vertical="center"/>
      <protection hidden="1"/>
    </xf>
    <xf numFmtId="166" fontId="21" fillId="0" borderId="15" xfId="122" applyFont="1" applyBorder="1" applyAlignment="1" applyProtection="1">
      <alignment vertical="center"/>
      <protection hidden="1"/>
    </xf>
    <xf numFmtId="1" fontId="96" fillId="0" borderId="59" xfId="0" applyNumberFormat="1" applyFont="1" applyBorder="1" applyAlignment="1" applyProtection="1">
      <alignment horizontal="center" vertical="center"/>
      <protection hidden="1"/>
    </xf>
    <xf numFmtId="1" fontId="188" fillId="0" borderId="12" xfId="78" applyNumberFormat="1" applyFont="1" applyBorder="1" applyAlignment="1" applyProtection="1">
      <alignment horizontal="center" vertical="center"/>
      <protection hidden="1"/>
    </xf>
    <xf numFmtId="166" fontId="22" fillId="0" borderId="33" xfId="78" applyNumberFormat="1" applyFont="1" applyBorder="1" applyAlignment="1" applyProtection="1">
      <alignment vertical="center"/>
      <protection hidden="1"/>
    </xf>
    <xf numFmtId="166" fontId="70" fillId="0" borderId="26" xfId="78" applyNumberFormat="1" applyFont="1" applyBorder="1" applyAlignment="1" applyProtection="1">
      <alignment vertical="center"/>
      <protection hidden="1"/>
    </xf>
    <xf numFmtId="0" fontId="100" fillId="0" borderId="0" xfId="78" applyFont="1" applyProtection="1">
      <protection hidden="1"/>
    </xf>
    <xf numFmtId="0" fontId="110" fillId="0" borderId="0" xfId="78" applyFont="1" applyProtection="1">
      <protection hidden="1"/>
    </xf>
    <xf numFmtId="0" fontId="96" fillId="0" borderId="0" xfId="87" applyFont="1" applyProtection="1">
      <protection hidden="1"/>
    </xf>
    <xf numFmtId="0" fontId="100" fillId="0" borderId="0" xfId="78" applyFont="1" applyAlignment="1" applyProtection="1">
      <alignment vertical="center"/>
      <protection hidden="1"/>
    </xf>
    <xf numFmtId="0" fontId="110" fillId="0" borderId="0" xfId="78" applyFont="1" applyAlignment="1" applyProtection="1">
      <alignment vertical="center"/>
      <protection hidden="1"/>
    </xf>
    <xf numFmtId="0" fontId="96" fillId="0" borderId="0" xfId="78" applyFont="1" applyProtection="1">
      <protection hidden="1"/>
    </xf>
    <xf numFmtId="0" fontId="22" fillId="0" borderId="0" xfId="78" applyFont="1" applyProtection="1">
      <protection hidden="1"/>
    </xf>
    <xf numFmtId="0" fontId="115" fillId="0" borderId="0" xfId="78" applyFont="1" applyAlignment="1" applyProtection="1">
      <alignment vertical="center"/>
      <protection hidden="1"/>
    </xf>
    <xf numFmtId="0" fontId="21" fillId="0" borderId="0" xfId="78" applyFont="1" applyAlignment="1" applyProtection="1">
      <alignment vertical="center"/>
      <protection hidden="1"/>
    </xf>
    <xf numFmtId="0" fontId="96" fillId="0" borderId="0" xfId="78" applyFont="1" applyAlignment="1" applyProtection="1">
      <alignment vertical="center"/>
      <protection hidden="1"/>
    </xf>
    <xf numFmtId="0" fontId="5" fillId="0" borderId="0" xfId="78" applyFont="1" applyAlignment="1" applyProtection="1">
      <alignment vertical="center"/>
      <protection hidden="1"/>
    </xf>
    <xf numFmtId="4" fontId="21" fillId="0" borderId="0" xfId="78" applyNumberFormat="1" applyFont="1" applyAlignment="1" applyProtection="1">
      <alignment horizontal="center" vertical="center"/>
      <protection hidden="1"/>
    </xf>
    <xf numFmtId="0" fontId="21" fillId="0" borderId="0" xfId="78" applyFont="1" applyAlignment="1" applyProtection="1">
      <alignment horizontal="center" vertical="center"/>
      <protection hidden="1"/>
    </xf>
    <xf numFmtId="0" fontId="21" fillId="0" borderId="0" xfId="78" applyFont="1" applyAlignment="1" applyProtection="1">
      <alignment horizontal="left" vertical="center"/>
      <protection hidden="1"/>
    </xf>
    <xf numFmtId="0" fontId="21" fillId="0" borderId="0" xfId="78" applyFont="1" applyAlignment="1" applyProtection="1">
      <alignment horizontal="right" vertical="center"/>
      <protection hidden="1"/>
    </xf>
    <xf numFmtId="0" fontId="6" fillId="0" borderId="0" xfId="78" applyFont="1" applyAlignment="1" applyProtection="1">
      <alignment vertical="center"/>
      <protection hidden="1"/>
    </xf>
    <xf numFmtId="17" fontId="25" fillId="0" borderId="0" xfId="78" applyNumberFormat="1" applyFont="1" applyAlignment="1" applyProtection="1">
      <alignment vertical="center"/>
      <protection hidden="1"/>
    </xf>
    <xf numFmtId="17" fontId="7" fillId="0" borderId="0" xfId="78" applyNumberFormat="1" applyFont="1" applyProtection="1">
      <protection hidden="1"/>
    </xf>
    <xf numFmtId="0" fontId="100" fillId="0" borderId="24" xfId="78" applyFont="1" applyBorder="1" applyProtection="1">
      <protection hidden="1"/>
    </xf>
    <xf numFmtId="0" fontId="100" fillId="0" borderId="27" xfId="78" applyFont="1" applyBorder="1" applyProtection="1">
      <protection hidden="1"/>
    </xf>
    <xf numFmtId="0" fontId="96" fillId="0" borderId="24" xfId="78" applyFont="1" applyBorder="1" applyProtection="1">
      <protection hidden="1"/>
    </xf>
    <xf numFmtId="3" fontId="96" fillId="0" borderId="27" xfId="78" applyNumberFormat="1" applyFont="1" applyBorder="1" applyProtection="1">
      <protection hidden="1"/>
    </xf>
    <xf numFmtId="0" fontId="96" fillId="0" borderId="27" xfId="78" applyFont="1" applyBorder="1" applyProtection="1">
      <protection hidden="1"/>
    </xf>
    <xf numFmtId="0" fontId="5" fillId="0" borderId="0" xfId="78" applyFont="1" applyAlignment="1" applyProtection="1">
      <alignment horizontal="center"/>
      <protection hidden="1"/>
    </xf>
    <xf numFmtId="0" fontId="21" fillId="0" borderId="24" xfId="78" applyFont="1" applyBorder="1" applyProtection="1">
      <protection hidden="1"/>
    </xf>
    <xf numFmtId="166" fontId="96" fillId="0" borderId="27" xfId="78" applyNumberFormat="1" applyFont="1" applyBorder="1" applyProtection="1">
      <protection hidden="1"/>
    </xf>
    <xf numFmtId="0" fontId="21" fillId="0" borderId="24" xfId="78" applyFont="1" applyBorder="1" applyAlignment="1" applyProtection="1">
      <alignment horizontal="left"/>
      <protection hidden="1"/>
    </xf>
    <xf numFmtId="0" fontId="100" fillId="0" borderId="0" xfId="78" applyFont="1" applyAlignment="1" applyProtection="1">
      <alignment horizontal="center"/>
      <protection hidden="1"/>
    </xf>
    <xf numFmtId="166" fontId="96" fillId="0" borderId="28" xfId="78" applyNumberFormat="1" applyFont="1" applyBorder="1" applyProtection="1">
      <protection hidden="1"/>
    </xf>
    <xf numFmtId="0" fontId="23" fillId="0" borderId="24" xfId="78" applyFont="1" applyBorder="1" applyAlignment="1" applyProtection="1">
      <alignment horizontal="left"/>
      <protection hidden="1"/>
    </xf>
    <xf numFmtId="0" fontId="98" fillId="0" borderId="0" xfId="78" applyFont="1" applyProtection="1">
      <protection hidden="1"/>
    </xf>
    <xf numFmtId="166" fontId="23" fillId="0" borderId="27" xfId="78" applyNumberFormat="1" applyFont="1" applyBorder="1" applyProtection="1">
      <protection hidden="1"/>
    </xf>
    <xf numFmtId="0" fontId="98" fillId="0" borderId="24" xfId="78" applyFont="1" applyBorder="1" applyProtection="1">
      <protection hidden="1"/>
    </xf>
    <xf numFmtId="166" fontId="98" fillId="0" borderId="27" xfId="78" applyNumberFormat="1" applyFont="1" applyBorder="1" applyProtection="1">
      <protection hidden="1"/>
    </xf>
    <xf numFmtId="1" fontId="96" fillId="0" borderId="0" xfId="78" applyNumberFormat="1" applyFont="1" applyAlignment="1" applyProtection="1">
      <alignment horizontal="left"/>
      <protection hidden="1"/>
    </xf>
    <xf numFmtId="0" fontId="96" fillId="0" borderId="29" xfId="78" applyFont="1" applyBorder="1" applyProtection="1">
      <protection hidden="1"/>
    </xf>
    <xf numFmtId="0" fontId="5" fillId="0" borderId="0" xfId="78" applyFont="1" applyProtection="1">
      <protection hidden="1"/>
    </xf>
    <xf numFmtId="0" fontId="23" fillId="0" borderId="24" xfId="78" applyFont="1" applyBorder="1" applyProtection="1">
      <protection hidden="1"/>
    </xf>
    <xf numFmtId="166" fontId="23" fillId="0" borderId="28" xfId="78" applyNumberFormat="1" applyFont="1" applyBorder="1" applyProtection="1">
      <protection hidden="1"/>
    </xf>
    <xf numFmtId="0" fontId="22" fillId="0" borderId="30" xfId="78" applyFont="1" applyBorder="1" applyProtection="1">
      <protection hidden="1"/>
    </xf>
    <xf numFmtId="0" fontId="96" fillId="0" borderId="25" xfId="78" applyFont="1" applyBorder="1" applyProtection="1">
      <protection hidden="1"/>
    </xf>
    <xf numFmtId="166" fontId="22" fillId="0" borderId="78" xfId="78" applyNumberFormat="1" applyFont="1" applyBorder="1" applyProtection="1">
      <protection hidden="1"/>
    </xf>
    <xf numFmtId="0" fontId="96" fillId="0" borderId="0" xfId="78" applyFont="1" applyAlignment="1" applyProtection="1">
      <alignment horizontal="right"/>
      <protection hidden="1"/>
    </xf>
    <xf numFmtId="166" fontId="96" fillId="0" borderId="0" xfId="78" applyNumberFormat="1" applyFont="1" applyProtection="1">
      <protection hidden="1"/>
    </xf>
    <xf numFmtId="166" fontId="96" fillId="0" borderId="31" xfId="78" applyNumberFormat="1" applyFont="1" applyBorder="1" applyProtection="1">
      <protection hidden="1"/>
    </xf>
    <xf numFmtId="166" fontId="96" fillId="0" borderId="32" xfId="78" applyNumberFormat="1" applyFont="1" applyBorder="1" applyProtection="1">
      <protection hidden="1"/>
    </xf>
    <xf numFmtId="166" fontId="22" fillId="0" borderId="33" xfId="78" applyNumberFormat="1" applyFont="1" applyBorder="1" applyProtection="1">
      <protection hidden="1"/>
    </xf>
    <xf numFmtId="0" fontId="22" fillId="0" borderId="0" xfId="78" applyFont="1" applyAlignment="1" applyProtection="1">
      <alignment horizontal="right"/>
      <protection hidden="1"/>
    </xf>
    <xf numFmtId="166" fontId="22" fillId="0" borderId="0" xfId="78" applyNumberFormat="1" applyFont="1" applyAlignment="1" applyProtection="1">
      <alignment horizontal="center"/>
      <protection hidden="1"/>
    </xf>
    <xf numFmtId="166" fontId="22" fillId="0" borderId="0" xfId="78" applyNumberFormat="1" applyFont="1" applyProtection="1">
      <protection hidden="1"/>
    </xf>
    <xf numFmtId="0" fontId="6" fillId="0" borderId="0" xfId="78" applyFont="1" applyProtection="1">
      <protection hidden="1"/>
    </xf>
    <xf numFmtId="166" fontId="70" fillId="0" borderId="26" xfId="78" applyNumberFormat="1" applyFont="1" applyBorder="1" applyProtection="1">
      <protection hidden="1"/>
    </xf>
    <xf numFmtId="0" fontId="21" fillId="0" borderId="0" xfId="78" applyFont="1" applyAlignment="1" applyProtection="1">
      <alignment horizontal="right"/>
      <protection hidden="1"/>
    </xf>
    <xf numFmtId="0" fontId="111" fillId="0" borderId="0" xfId="0" applyFont="1" applyAlignment="1" applyProtection="1">
      <alignment vertical="center"/>
      <protection hidden="1"/>
    </xf>
    <xf numFmtId="166" fontId="192" fillId="0" borderId="17" xfId="122" applyFont="1" applyBorder="1" applyAlignment="1" applyProtection="1">
      <alignment horizontal="center" vertical="center"/>
      <protection hidden="1"/>
    </xf>
    <xf numFmtId="166" fontId="192" fillId="0" borderId="17" xfId="0" applyNumberFormat="1" applyFont="1" applyBorder="1" applyAlignment="1" applyProtection="1">
      <alignment vertical="center"/>
      <protection hidden="1"/>
    </xf>
    <xf numFmtId="166" fontId="110" fillId="0" borderId="12" xfId="0" applyNumberFormat="1" applyFont="1" applyBorder="1" applyAlignment="1" applyProtection="1">
      <alignment vertical="center"/>
      <protection hidden="1"/>
    </xf>
    <xf numFmtId="166" fontId="115" fillId="0" borderId="17" xfId="0" applyNumberFormat="1" applyFont="1" applyBorder="1" applyAlignment="1" applyProtection="1">
      <alignment vertical="center"/>
      <protection hidden="1"/>
    </xf>
    <xf numFmtId="166" fontId="100" fillId="0" borderId="12" xfId="122" applyFont="1" applyBorder="1" applyAlignment="1" applyProtection="1">
      <alignment vertical="center"/>
      <protection hidden="1"/>
    </xf>
    <xf numFmtId="166" fontId="100" fillId="0" borderId="13" xfId="122" applyFont="1" applyBorder="1" applyAlignment="1" applyProtection="1">
      <alignment vertical="center"/>
      <protection hidden="1"/>
    </xf>
    <xf numFmtId="166" fontId="100" fillId="0" borderId="12" xfId="0" applyNumberFormat="1" applyFont="1" applyBorder="1" applyAlignment="1" applyProtection="1">
      <alignment vertical="center"/>
      <protection hidden="1"/>
    </xf>
    <xf numFmtId="166" fontId="103" fillId="0" borderId="12" xfId="122" applyFont="1" applyBorder="1" applyAlignment="1" applyProtection="1">
      <alignment vertical="center"/>
      <protection hidden="1"/>
    </xf>
    <xf numFmtId="166" fontId="117" fillId="0" borderId="12" xfId="122" applyFont="1" applyBorder="1" applyAlignment="1" applyProtection="1">
      <alignment horizontal="right" vertical="center"/>
      <protection hidden="1"/>
    </xf>
    <xf numFmtId="166" fontId="238" fillId="0" borderId="12" xfId="122" applyFont="1" applyBorder="1" applyAlignment="1" applyProtection="1">
      <alignment horizontal="right" vertical="center"/>
      <protection hidden="1"/>
    </xf>
    <xf numFmtId="166" fontId="117" fillId="0" borderId="12" xfId="0" applyNumberFormat="1" applyFont="1" applyBorder="1" applyAlignment="1" applyProtection="1">
      <alignment horizontal="right" vertical="center"/>
      <protection hidden="1"/>
    </xf>
    <xf numFmtId="166" fontId="238" fillId="0" borderId="12" xfId="122" applyFont="1" applyBorder="1" applyAlignment="1" applyProtection="1">
      <alignment vertical="center"/>
      <protection hidden="1"/>
    </xf>
    <xf numFmtId="166" fontId="103" fillId="0" borderId="12" xfId="0" applyNumberFormat="1" applyFont="1" applyBorder="1" applyAlignment="1" applyProtection="1">
      <alignment vertical="center"/>
      <protection hidden="1"/>
    </xf>
    <xf numFmtId="166" fontId="238" fillId="0" borderId="12" xfId="0" applyNumberFormat="1" applyFont="1" applyBorder="1" applyAlignment="1" applyProtection="1">
      <alignment vertical="center"/>
      <protection hidden="1"/>
    </xf>
    <xf numFmtId="9" fontId="115" fillId="0" borderId="17" xfId="0" applyNumberFormat="1" applyFont="1" applyBorder="1" applyAlignment="1" applyProtection="1">
      <alignment vertical="center"/>
      <protection hidden="1"/>
    </xf>
    <xf numFmtId="9" fontId="103" fillId="0" borderId="17" xfId="0" applyNumberFormat="1" applyFont="1" applyBorder="1" applyAlignment="1" applyProtection="1">
      <alignment vertical="center"/>
      <protection hidden="1"/>
    </xf>
    <xf numFmtId="0" fontId="238" fillId="0" borderId="15" xfId="0" applyFont="1" applyBorder="1" applyAlignment="1" applyProtection="1">
      <alignment horizontal="right" vertical="center"/>
      <protection hidden="1"/>
    </xf>
    <xf numFmtId="1" fontId="239" fillId="0" borderId="17" xfId="92" applyNumberFormat="1" applyFont="1" applyBorder="1" applyAlignment="1" applyProtection="1">
      <alignment horizontal="center" vertical="center"/>
      <protection hidden="1"/>
    </xf>
    <xf numFmtId="0" fontId="238" fillId="0" borderId="17" xfId="0" applyFont="1" applyBorder="1" applyAlignment="1" applyProtection="1">
      <alignment horizontal="right" vertical="center"/>
      <protection hidden="1"/>
    </xf>
    <xf numFmtId="170" fontId="21" fillId="0" borderId="15" xfId="92" applyNumberFormat="1" applyFont="1" applyBorder="1" applyProtection="1">
      <protection hidden="1"/>
    </xf>
    <xf numFmtId="170" fontId="22" fillId="0" borderId="15" xfId="92" applyNumberFormat="1" applyFont="1" applyBorder="1" applyProtection="1">
      <protection hidden="1"/>
    </xf>
    <xf numFmtId="9" fontId="109" fillId="0" borderId="12" xfId="107" applyFont="1" applyBorder="1" applyAlignment="1" applyProtection="1">
      <alignment horizontal="center" vertical="center"/>
      <protection hidden="1"/>
    </xf>
    <xf numFmtId="166" fontId="22" fillId="0" borderId="0" xfId="57" applyFont="1" applyFill="1" applyBorder="1" applyAlignment="1" applyProtection="1">
      <alignment horizontal="left"/>
      <protection hidden="1"/>
    </xf>
    <xf numFmtId="172" fontId="22" fillId="0" borderId="0" xfId="92" applyNumberFormat="1" applyFont="1" applyProtection="1">
      <protection hidden="1"/>
    </xf>
    <xf numFmtId="166" fontId="51" fillId="0" borderId="12" xfId="102" applyNumberFormat="1" applyFont="1" applyBorder="1" applyAlignment="1" applyProtection="1">
      <alignment horizontal="center" vertical="center"/>
      <protection hidden="1"/>
    </xf>
    <xf numFmtId="166" fontId="77" fillId="0" borderId="12" xfId="124" applyFont="1" applyBorder="1" applyAlignment="1" applyProtection="1">
      <alignment horizontal="center" vertical="center"/>
      <protection hidden="1"/>
    </xf>
    <xf numFmtId="166" fontId="51" fillId="0" borderId="0" xfId="102" applyNumberFormat="1" applyFont="1" applyAlignment="1" applyProtection="1">
      <alignment horizontal="center" vertical="center"/>
      <protection hidden="1"/>
    </xf>
    <xf numFmtId="174" fontId="51" fillId="0" borderId="12" xfId="102" applyNumberFormat="1" applyFont="1" applyBorder="1" applyAlignment="1" applyProtection="1">
      <alignment horizontal="center" vertical="center"/>
      <protection hidden="1"/>
    </xf>
    <xf numFmtId="0" fontId="96" fillId="0" borderId="0" xfId="0" applyFont="1" applyProtection="1">
      <protection hidden="1"/>
    </xf>
    <xf numFmtId="0" fontId="96" fillId="0" borderId="0" xfId="0" applyFont="1" applyAlignment="1" applyProtection="1">
      <alignment horizontal="center"/>
      <protection hidden="1"/>
    </xf>
    <xf numFmtId="49" fontId="104" fillId="0" borderId="0" xfId="0" applyNumberFormat="1" applyFont="1" applyAlignment="1" applyProtection="1">
      <alignment vertical="center"/>
      <protection hidden="1"/>
    </xf>
    <xf numFmtId="1" fontId="96" fillId="0" borderId="0" xfId="0" applyNumberFormat="1" applyFont="1" applyAlignment="1" applyProtection="1">
      <alignment vertical="center"/>
      <protection hidden="1"/>
    </xf>
    <xf numFmtId="0" fontId="169" fillId="35" borderId="58" xfId="0" applyFont="1" applyFill="1" applyBorder="1" applyAlignment="1" applyProtection="1">
      <alignment vertical="center"/>
      <protection hidden="1"/>
    </xf>
    <xf numFmtId="166" fontId="96" fillId="0" borderId="0" xfId="0" applyNumberFormat="1" applyFont="1" applyProtection="1">
      <protection hidden="1"/>
    </xf>
    <xf numFmtId="2" fontId="103" fillId="0" borderId="12" xfId="0" applyNumberFormat="1" applyFont="1" applyBorder="1" applyAlignment="1" applyProtection="1">
      <alignment horizontal="center" vertical="center"/>
      <protection hidden="1"/>
    </xf>
    <xf numFmtId="0" fontId="169" fillId="0" borderId="0" xfId="0" applyFont="1" applyAlignment="1" applyProtection="1">
      <alignment vertical="center"/>
      <protection hidden="1"/>
    </xf>
    <xf numFmtId="0" fontId="103" fillId="0" borderId="12" xfId="0" applyFont="1" applyBorder="1" applyAlignment="1" applyProtection="1">
      <alignment horizontal="center" vertical="center"/>
      <protection hidden="1"/>
    </xf>
    <xf numFmtId="0" fontId="96" fillId="0" borderId="12" xfId="0" applyFont="1" applyBorder="1" applyAlignment="1" applyProtection="1">
      <alignment vertical="center"/>
      <protection hidden="1"/>
    </xf>
    <xf numFmtId="0" fontId="6" fillId="0" borderId="0" xfId="79" applyFont="1" applyProtection="1">
      <protection hidden="1"/>
    </xf>
    <xf numFmtId="0" fontId="5" fillId="0" borderId="55" xfId="79" applyFont="1" applyBorder="1" applyProtection="1">
      <protection hidden="1"/>
    </xf>
    <xf numFmtId="0" fontId="5" fillId="0" borderId="56" xfId="79" applyFont="1" applyBorder="1" applyAlignment="1" applyProtection="1">
      <alignment vertical="center"/>
      <protection hidden="1"/>
    </xf>
    <xf numFmtId="0" fontId="6" fillId="0" borderId="56" xfId="79" applyFont="1" applyBorder="1" applyAlignment="1" applyProtection="1">
      <alignment horizontal="center"/>
      <protection hidden="1"/>
    </xf>
    <xf numFmtId="0" fontId="6" fillId="0" borderId="56" xfId="79" applyFont="1" applyBorder="1" applyProtection="1">
      <protection hidden="1"/>
    </xf>
    <xf numFmtId="166" fontId="5" fillId="0" borderId="57" xfId="79" applyNumberFormat="1" applyFont="1" applyBorder="1" applyProtection="1">
      <protection hidden="1"/>
    </xf>
    <xf numFmtId="166" fontId="6" fillId="0" borderId="0" xfId="79" applyNumberFormat="1" applyFont="1" applyProtection="1">
      <protection hidden="1"/>
    </xf>
    <xf numFmtId="0" fontId="5" fillId="0" borderId="58" xfId="79" applyFont="1" applyBorder="1" applyProtection="1">
      <protection hidden="1"/>
    </xf>
    <xf numFmtId="0" fontId="5" fillId="0" borderId="0" xfId="79" applyFont="1" applyAlignment="1" applyProtection="1">
      <alignment vertical="center"/>
      <protection hidden="1"/>
    </xf>
    <xf numFmtId="0" fontId="6" fillId="0" borderId="0" xfId="79" applyFont="1" applyAlignment="1" applyProtection="1">
      <alignment horizontal="center"/>
      <protection hidden="1"/>
    </xf>
    <xf numFmtId="166" fontId="5" fillId="0" borderId="23" xfId="79" applyNumberFormat="1" applyFont="1" applyBorder="1" applyProtection="1">
      <protection hidden="1"/>
    </xf>
    <xf numFmtId="0" fontId="110" fillId="0" borderId="59" xfId="79" applyFont="1" applyBorder="1" applyProtection="1">
      <protection hidden="1"/>
    </xf>
    <xf numFmtId="0" fontId="110" fillId="0" borderId="16" xfId="79" applyFont="1" applyBorder="1" applyAlignment="1" applyProtection="1">
      <alignment vertical="center"/>
      <protection hidden="1"/>
    </xf>
    <xf numFmtId="0" fontId="211" fillId="0" borderId="16" xfId="79" applyFont="1" applyBorder="1" applyAlignment="1" applyProtection="1">
      <alignment horizontal="center"/>
      <protection hidden="1"/>
    </xf>
    <xf numFmtId="0" fontId="211" fillId="0" borderId="16" xfId="79" applyFont="1" applyBorder="1" applyProtection="1">
      <protection hidden="1"/>
    </xf>
    <xf numFmtId="166" fontId="110" fillId="0" borderId="60" xfId="79" applyNumberFormat="1" applyFont="1" applyBorder="1" applyProtection="1">
      <protection hidden="1"/>
    </xf>
    <xf numFmtId="0" fontId="6" fillId="0" borderId="12" xfId="79" applyFont="1" applyBorder="1" applyAlignment="1" applyProtection="1">
      <alignment horizontal="center" vertical="center"/>
      <protection hidden="1"/>
    </xf>
    <xf numFmtId="166" fontId="6" fillId="0" borderId="12" xfId="79" applyNumberFormat="1" applyFont="1" applyBorder="1" applyAlignment="1" applyProtection="1">
      <alignment horizontal="center" vertical="center"/>
      <protection hidden="1"/>
    </xf>
    <xf numFmtId="0" fontId="6" fillId="0" borderId="12" xfId="79" applyFont="1" applyBorder="1" applyAlignment="1" applyProtection="1">
      <alignment horizontal="right" vertical="center"/>
      <protection hidden="1"/>
    </xf>
    <xf numFmtId="0" fontId="212" fillId="0" borderId="12" xfId="0" applyFont="1" applyBorder="1" applyAlignment="1" applyProtection="1">
      <alignment vertical="center"/>
      <protection hidden="1"/>
    </xf>
    <xf numFmtId="0" fontId="6" fillId="0" borderId="12" xfId="79" applyFont="1" applyBorder="1" applyAlignment="1" applyProtection="1">
      <alignment vertical="center"/>
      <protection hidden="1"/>
    </xf>
    <xf numFmtId="166" fontId="6" fillId="0" borderId="12" xfId="79" applyNumberFormat="1" applyFont="1" applyBorder="1" applyAlignment="1" applyProtection="1">
      <alignment vertical="center"/>
      <protection hidden="1"/>
    </xf>
    <xf numFmtId="0" fontId="100" fillId="0" borderId="12" xfId="0" applyFont="1" applyBorder="1" applyAlignment="1" applyProtection="1">
      <alignment horizontal="justify" vertical="center"/>
      <protection hidden="1"/>
    </xf>
    <xf numFmtId="0" fontId="51" fillId="0" borderId="12" xfId="79" applyFont="1" applyBorder="1" applyAlignment="1" applyProtection="1">
      <alignment vertical="center"/>
      <protection hidden="1"/>
    </xf>
    <xf numFmtId="0" fontId="212" fillId="0" borderId="34" xfId="0" applyFont="1" applyBorder="1" applyAlignment="1" applyProtection="1">
      <alignment horizontal="left" vertical="center" wrapText="1"/>
      <protection hidden="1"/>
    </xf>
    <xf numFmtId="0" fontId="51" fillId="0" borderId="12" xfId="79" applyFont="1" applyBorder="1" applyAlignment="1" applyProtection="1">
      <alignment vertical="center" wrapText="1"/>
      <protection hidden="1"/>
    </xf>
    <xf numFmtId="0" fontId="110" fillId="0" borderId="12" xfId="79" applyFont="1" applyBorder="1" applyAlignment="1" applyProtection="1">
      <alignment vertical="center"/>
      <protection hidden="1"/>
    </xf>
    <xf numFmtId="0" fontId="215" fillId="0" borderId="12" xfId="0" applyFont="1" applyBorder="1" applyAlignment="1" applyProtection="1">
      <alignment vertical="center"/>
      <protection hidden="1"/>
    </xf>
    <xf numFmtId="0" fontId="110" fillId="0" borderId="12" xfId="0" applyFont="1" applyBorder="1" applyAlignment="1" applyProtection="1">
      <alignment horizontal="justify" vertical="center"/>
      <protection hidden="1"/>
    </xf>
    <xf numFmtId="1" fontId="110" fillId="0" borderId="12" xfId="79" applyNumberFormat="1" applyFont="1" applyBorder="1" applyAlignment="1" applyProtection="1">
      <alignment vertical="center"/>
      <protection hidden="1"/>
    </xf>
    <xf numFmtId="166" fontId="110" fillId="0" borderId="12" xfId="79" applyNumberFormat="1" applyFont="1" applyBorder="1" applyAlignment="1" applyProtection="1">
      <alignment vertical="center"/>
      <protection hidden="1"/>
    </xf>
    <xf numFmtId="0" fontId="212" fillId="0" borderId="34" xfId="0" applyFont="1" applyBorder="1" applyAlignment="1" applyProtection="1">
      <alignment horizontal="center" vertical="center"/>
      <protection hidden="1"/>
    </xf>
    <xf numFmtId="0" fontId="212" fillId="0" borderId="36" xfId="0" applyFont="1" applyBorder="1" applyAlignment="1" applyProtection="1">
      <alignment horizontal="center" vertical="center"/>
      <protection hidden="1"/>
    </xf>
    <xf numFmtId="0" fontId="6" fillId="0" borderId="0" xfId="79" applyFont="1" applyAlignment="1" applyProtection="1">
      <alignment vertical="center"/>
      <protection hidden="1"/>
    </xf>
    <xf numFmtId="0" fontId="84" fillId="0" borderId="13" xfId="79" applyFont="1" applyBorder="1" applyAlignment="1" applyProtection="1">
      <alignment horizontal="right" vertical="center"/>
      <protection hidden="1"/>
    </xf>
    <xf numFmtId="166" fontId="6" fillId="0" borderId="17" xfId="79" applyNumberFormat="1" applyFont="1" applyBorder="1" applyProtection="1">
      <protection hidden="1"/>
    </xf>
    <xf numFmtId="0" fontId="6" fillId="0" borderId="12" xfId="79" applyFont="1" applyBorder="1" applyProtection="1">
      <protection hidden="1"/>
    </xf>
    <xf numFmtId="166" fontId="6" fillId="0" borderId="12" xfId="79" applyNumberFormat="1" applyFont="1" applyBorder="1" applyProtection="1">
      <protection hidden="1"/>
    </xf>
    <xf numFmtId="1" fontId="6" fillId="0" borderId="12" xfId="79" applyNumberFormat="1" applyFont="1" applyBorder="1" applyAlignment="1" applyProtection="1">
      <alignment vertical="center"/>
      <protection hidden="1"/>
    </xf>
    <xf numFmtId="0" fontId="6" fillId="0" borderId="0" xfId="79" applyFont="1" applyAlignment="1" applyProtection="1">
      <alignment horizontal="center" vertical="center"/>
      <protection hidden="1"/>
    </xf>
    <xf numFmtId="0" fontId="84" fillId="0" borderId="56" xfId="79" applyFont="1" applyBorder="1" applyAlignment="1" applyProtection="1">
      <alignment horizontal="right" vertical="center"/>
      <protection hidden="1"/>
    </xf>
    <xf numFmtId="0" fontId="6" fillId="0" borderId="0" xfId="79" applyFont="1" applyAlignment="1" applyProtection="1">
      <alignment horizontal="justify" vertical="center"/>
      <protection hidden="1"/>
    </xf>
    <xf numFmtId="0" fontId="84" fillId="0" borderId="0" xfId="79" applyFont="1" applyAlignment="1" applyProtection="1">
      <alignment horizontal="right" vertical="center"/>
      <protection hidden="1"/>
    </xf>
    <xf numFmtId="0" fontId="90" fillId="0" borderId="0" xfId="79" applyFont="1" applyAlignment="1" applyProtection="1">
      <alignment horizontal="right" vertical="center"/>
      <protection hidden="1"/>
    </xf>
    <xf numFmtId="166" fontId="90" fillId="0" borderId="0" xfId="79" applyNumberFormat="1" applyFont="1" applyAlignment="1" applyProtection="1">
      <alignment vertical="center"/>
      <protection hidden="1"/>
    </xf>
    <xf numFmtId="0" fontId="6" fillId="0" borderId="0" xfId="79" applyFont="1" applyAlignment="1" applyProtection="1">
      <alignment horizontal="right" vertical="center"/>
      <protection hidden="1"/>
    </xf>
    <xf numFmtId="0" fontId="84" fillId="0" borderId="0" xfId="79" applyFont="1" applyAlignment="1" applyProtection="1">
      <alignment vertical="center"/>
      <protection hidden="1"/>
    </xf>
    <xf numFmtId="0" fontId="216" fillId="0" borderId="0" xfId="142" applyFont="1" applyBorder="1" applyAlignment="1" applyProtection="1">
      <alignment horizontal="right" vertical="center"/>
      <protection hidden="1"/>
    </xf>
    <xf numFmtId="1" fontId="84" fillId="0" borderId="0" xfId="79" applyNumberFormat="1" applyFont="1" applyAlignment="1" applyProtection="1">
      <alignment vertical="center"/>
      <protection hidden="1"/>
    </xf>
    <xf numFmtId="166" fontId="84" fillId="0" borderId="0" xfId="79" applyNumberFormat="1" applyFont="1" applyAlignment="1" applyProtection="1">
      <alignment vertical="center"/>
      <protection hidden="1"/>
    </xf>
    <xf numFmtId="166" fontId="84" fillId="0" borderId="12" xfId="79" applyNumberFormat="1" applyFont="1" applyBorder="1" applyAlignment="1" applyProtection="1">
      <alignment vertical="center"/>
      <protection hidden="1"/>
    </xf>
    <xf numFmtId="0" fontId="6" fillId="0" borderId="0" xfId="79" applyFont="1" applyAlignment="1" applyProtection="1">
      <alignment horizontal="justify"/>
      <protection hidden="1"/>
    </xf>
    <xf numFmtId="166" fontId="22" fillId="0" borderId="0" xfId="58" applyFont="1" applyFill="1" applyBorder="1" applyAlignment="1" applyProtection="1">
      <alignment horizontal="left"/>
      <protection hidden="1"/>
    </xf>
    <xf numFmtId="166" fontId="22" fillId="0" borderId="0" xfId="58" applyFont="1" applyFill="1" applyBorder="1" applyAlignment="1" applyProtection="1">
      <alignment horizontal="right"/>
      <protection hidden="1"/>
    </xf>
    <xf numFmtId="166" fontId="22" fillId="0" borderId="0" xfId="79" applyNumberFormat="1" applyFont="1" applyAlignment="1" applyProtection="1">
      <alignment horizontal="center"/>
      <protection hidden="1"/>
    </xf>
    <xf numFmtId="0" fontId="6" fillId="0" borderId="0" xfId="79" applyFont="1" applyAlignment="1" applyProtection="1">
      <alignment horizontal="left"/>
      <protection hidden="1"/>
    </xf>
    <xf numFmtId="1" fontId="22" fillId="0" borderId="0" xfId="79" applyNumberFormat="1" applyFont="1" applyAlignment="1" applyProtection="1">
      <alignment horizontal="center"/>
      <protection hidden="1"/>
    </xf>
    <xf numFmtId="0" fontId="53" fillId="0" borderId="0" xfId="79" applyFont="1" applyProtection="1">
      <protection hidden="1"/>
    </xf>
    <xf numFmtId="0" fontId="51" fillId="0" borderId="12" xfId="79" applyFont="1" applyBorder="1" applyAlignment="1" applyProtection="1">
      <alignment vertical="center"/>
    </xf>
    <xf numFmtId="0" fontId="110" fillId="0" borderId="12" xfId="0" applyFont="1" applyBorder="1" applyAlignment="1" applyProtection="1">
      <alignment horizontal="justify" vertical="center"/>
    </xf>
    <xf numFmtId="0" fontId="109" fillId="0" borderId="0" xfId="94" applyFont="1" applyAlignment="1" applyProtection="1">
      <alignment vertical="center"/>
      <protection hidden="1"/>
    </xf>
    <xf numFmtId="0" fontId="21" fillId="0" borderId="0" xfId="92" applyFont="1" applyAlignment="1" applyProtection="1">
      <alignment horizontal="right" vertical="center"/>
      <protection hidden="1"/>
    </xf>
    <xf numFmtId="0" fontId="21" fillId="0" borderId="0" xfId="92" applyFont="1" applyAlignment="1" applyProtection="1">
      <alignment vertical="center"/>
      <protection hidden="1"/>
    </xf>
    <xf numFmtId="0" fontId="21" fillId="0" borderId="0" xfId="92" applyFont="1" applyProtection="1">
      <protection hidden="1"/>
    </xf>
    <xf numFmtId="49" fontId="21" fillId="0" borderId="0" xfId="92" applyNumberFormat="1" applyFont="1" applyAlignment="1" applyProtection="1">
      <alignment vertical="center"/>
      <protection hidden="1"/>
    </xf>
    <xf numFmtId="49" fontId="21" fillId="0" borderId="0" xfId="92" applyNumberFormat="1" applyFont="1" applyProtection="1">
      <protection hidden="1"/>
    </xf>
    <xf numFmtId="0" fontId="21" fillId="0" borderId="15" xfId="92" applyFont="1" applyBorder="1" applyAlignment="1" applyProtection="1">
      <alignment horizontal="right" vertical="center"/>
      <protection hidden="1"/>
    </xf>
    <xf numFmtId="172" fontId="21" fillId="0" borderId="0" xfId="95" applyNumberFormat="1" applyFont="1" applyProtection="1">
      <protection hidden="1"/>
    </xf>
    <xf numFmtId="0" fontId="21" fillId="0" borderId="0" xfId="95" applyFont="1" applyProtection="1">
      <protection hidden="1"/>
    </xf>
    <xf numFmtId="170" fontId="21" fillId="0" borderId="13" xfId="92" applyNumberFormat="1" applyFont="1" applyBorder="1" applyAlignment="1" applyProtection="1">
      <alignment vertical="center"/>
      <protection hidden="1"/>
    </xf>
    <xf numFmtId="0" fontId="21" fillId="0" borderId="17" xfId="92" applyFont="1" applyBorder="1" applyAlignment="1" applyProtection="1">
      <alignment horizontal="right" vertical="justify"/>
      <protection hidden="1"/>
    </xf>
    <xf numFmtId="170" fontId="21" fillId="0" borderId="12" xfId="92" applyNumberFormat="1" applyFont="1" applyBorder="1" applyAlignment="1" applyProtection="1">
      <alignment vertical="center"/>
      <protection hidden="1"/>
    </xf>
    <xf numFmtId="170" fontId="21" fillId="0" borderId="0" xfId="92" applyNumberFormat="1" applyFont="1" applyProtection="1">
      <protection hidden="1"/>
    </xf>
    <xf numFmtId="170" fontId="21" fillId="0" borderId="0" xfId="92" applyNumberFormat="1" applyFont="1" applyAlignment="1" applyProtection="1">
      <alignment vertical="center"/>
      <protection hidden="1"/>
    </xf>
    <xf numFmtId="0" fontId="21" fillId="0" borderId="0" xfId="92" applyFont="1" applyAlignment="1" applyProtection="1">
      <alignment horizontal="right" vertical="justify"/>
      <protection hidden="1"/>
    </xf>
    <xf numFmtId="0" fontId="24" fillId="0" borderId="0" xfId="92" applyFont="1" applyAlignment="1" applyProtection="1">
      <alignment horizontal="right" vertical="center"/>
      <protection hidden="1"/>
    </xf>
    <xf numFmtId="167" fontId="21" fillId="0" borderId="0" xfId="92" applyNumberFormat="1" applyFont="1" applyProtection="1">
      <protection hidden="1"/>
    </xf>
    <xf numFmtId="0" fontId="45" fillId="0" borderId="0" xfId="79" applyFont="1" applyAlignment="1" applyProtection="1">
      <alignment vertical="center"/>
      <protection hidden="1"/>
    </xf>
    <xf numFmtId="0" fontId="45" fillId="0" borderId="0" xfId="79" applyFont="1" applyProtection="1">
      <protection hidden="1"/>
    </xf>
    <xf numFmtId="170" fontId="45" fillId="0" borderId="0" xfId="79" applyNumberFormat="1" applyFont="1" applyAlignment="1" applyProtection="1">
      <alignment vertical="center"/>
      <protection hidden="1"/>
    </xf>
    <xf numFmtId="14" fontId="21" fillId="0" borderId="0" xfId="92" applyNumberFormat="1" applyFont="1" applyAlignment="1" applyProtection="1">
      <alignment horizontal="center"/>
      <protection hidden="1"/>
    </xf>
    <xf numFmtId="0" fontId="21" fillId="0" borderId="0" xfId="92" applyFont="1" applyAlignment="1" applyProtection="1">
      <alignment horizontal="center"/>
      <protection hidden="1"/>
    </xf>
    <xf numFmtId="0" fontId="45" fillId="0" borderId="0" xfId="79" applyFont="1" applyAlignment="1" applyProtection="1">
      <alignment horizontal="center"/>
      <protection hidden="1"/>
    </xf>
    <xf numFmtId="0" fontId="21" fillId="0" borderId="15" xfId="92" applyFont="1" applyBorder="1" applyAlignment="1" applyProtection="1">
      <alignment horizontal="right" vertical="center"/>
      <protection locked="0"/>
    </xf>
    <xf numFmtId="0" fontId="21" fillId="0" borderId="15" xfId="95" applyFont="1" applyBorder="1" applyAlignment="1" applyProtection="1">
      <alignment horizontal="right" vertical="center"/>
      <protection locked="0"/>
    </xf>
    <xf numFmtId="0" fontId="78" fillId="0" borderId="0" xfId="103" applyFont="1" applyAlignment="1" applyProtection="1">
      <alignment vertical="center"/>
      <protection hidden="1"/>
    </xf>
    <xf numFmtId="0" fontId="78" fillId="0" borderId="0" xfId="103" applyFont="1" applyAlignment="1" applyProtection="1">
      <alignment horizontal="left" vertical="center"/>
      <protection hidden="1"/>
    </xf>
    <xf numFmtId="0" fontId="109" fillId="0" borderId="0" xfId="94" applyFont="1" applyBorder="1" applyAlignment="1" applyProtection="1">
      <alignment vertical="center"/>
      <protection hidden="1"/>
    </xf>
    <xf numFmtId="0" fontId="86" fillId="0" borderId="0" xfId="95" applyFont="1" applyAlignment="1" applyProtection="1">
      <alignment horizontal="right"/>
      <protection hidden="1"/>
    </xf>
    <xf numFmtId="49" fontId="21" fillId="0" borderId="0" xfId="95" applyNumberFormat="1" applyFont="1" applyProtection="1">
      <protection hidden="1"/>
    </xf>
    <xf numFmtId="0" fontId="109" fillId="0" borderId="17" xfId="94" applyFont="1" applyBorder="1" applyAlignment="1" applyProtection="1">
      <alignment horizontal="center" vertical="center"/>
      <protection hidden="1"/>
    </xf>
    <xf numFmtId="170" fontId="21" fillId="0" borderId="12" xfId="95" applyNumberFormat="1" applyFont="1" applyBorder="1" applyAlignment="1" applyProtection="1">
      <alignment horizontal="right"/>
      <protection hidden="1"/>
    </xf>
    <xf numFmtId="0" fontId="177" fillId="0" borderId="0" xfId="94" applyFont="1" applyAlignment="1" applyProtection="1">
      <alignment horizontal="left" vertical="center" wrapText="1"/>
      <protection hidden="1"/>
    </xf>
    <xf numFmtId="0" fontId="86" fillId="0" borderId="17" xfId="95" applyFont="1" applyBorder="1" applyAlignment="1" applyProtection="1">
      <alignment horizontal="right"/>
      <protection hidden="1"/>
    </xf>
    <xf numFmtId="170" fontId="86" fillId="0" borderId="12" xfId="95" applyNumberFormat="1" applyFont="1" applyBorder="1" applyAlignment="1" applyProtection="1">
      <alignment horizontal="right" vertical="center"/>
      <protection hidden="1"/>
    </xf>
    <xf numFmtId="170" fontId="21" fillId="0" borderId="0" xfId="95" applyNumberFormat="1" applyFont="1" applyProtection="1">
      <protection hidden="1"/>
    </xf>
    <xf numFmtId="0" fontId="86" fillId="0" borderId="0" xfId="95" applyFont="1" applyAlignment="1" applyProtection="1">
      <alignment horizontal="right" vertical="center"/>
      <protection hidden="1"/>
    </xf>
    <xf numFmtId="170" fontId="86" fillId="0" borderId="0" xfId="95" applyNumberFormat="1" applyFont="1" applyAlignment="1" applyProtection="1">
      <alignment horizontal="right" vertical="center"/>
      <protection hidden="1"/>
    </xf>
    <xf numFmtId="0" fontId="21" fillId="0" borderId="0" xfId="95" applyFont="1" applyAlignment="1" applyProtection="1">
      <alignment horizontal="right" vertical="center"/>
      <protection hidden="1"/>
    </xf>
    <xf numFmtId="0" fontId="24" fillId="0" borderId="0" xfId="95" applyFont="1" applyAlignment="1" applyProtection="1">
      <alignment horizontal="right"/>
      <protection hidden="1"/>
    </xf>
    <xf numFmtId="172" fontId="22" fillId="0" borderId="0" xfId="95" applyNumberFormat="1" applyFont="1" applyProtection="1">
      <protection hidden="1"/>
    </xf>
    <xf numFmtId="167" fontId="21" fillId="0" borderId="0" xfId="95" applyNumberFormat="1" applyFont="1" applyProtection="1">
      <protection hidden="1"/>
    </xf>
    <xf numFmtId="2" fontId="21" fillId="0" borderId="0" xfId="94" applyNumberFormat="1" applyFont="1" applyAlignment="1" applyProtection="1">
      <alignment horizontal="center" vertical="center"/>
      <protection hidden="1"/>
    </xf>
    <xf numFmtId="166" fontId="109" fillId="0" borderId="0" xfId="94" applyNumberFormat="1" applyFont="1" applyAlignment="1" applyProtection="1">
      <alignment vertical="center"/>
      <protection hidden="1"/>
    </xf>
    <xf numFmtId="0" fontId="63" fillId="0" borderId="0" xfId="79" applyFont="1" applyAlignment="1" applyProtection="1">
      <alignment horizontal="center" vertical="center"/>
      <protection hidden="1"/>
    </xf>
    <xf numFmtId="166" fontId="81" fillId="0" borderId="0" xfId="79" applyNumberFormat="1" applyFont="1" applyAlignment="1" applyProtection="1">
      <alignment horizontal="left" vertical="center"/>
      <protection hidden="1"/>
    </xf>
    <xf numFmtId="0" fontId="58" fillId="0" borderId="15" xfId="79" applyFont="1" applyBorder="1" applyAlignment="1" applyProtection="1">
      <alignment horizontal="center" vertical="center" wrapText="1"/>
      <protection hidden="1"/>
    </xf>
    <xf numFmtId="0" fontId="56" fillId="0" borderId="13" xfId="79" applyFont="1" applyBorder="1" applyAlignment="1" applyProtection="1">
      <alignment horizontal="center" vertical="center" wrapText="1"/>
      <protection hidden="1"/>
    </xf>
    <xf numFmtId="0" fontId="56" fillId="0" borderId="14" xfId="79" applyFont="1" applyBorder="1" applyAlignment="1" applyProtection="1">
      <alignment horizontal="center" vertical="center" wrapText="1"/>
      <protection hidden="1"/>
    </xf>
    <xf numFmtId="0" fontId="55" fillId="0" borderId="50" xfId="79" applyFont="1" applyBorder="1" applyAlignment="1" applyProtection="1">
      <alignment horizontal="left" vertical="center" wrapText="1"/>
      <protection hidden="1"/>
    </xf>
    <xf numFmtId="0" fontId="55" fillId="0" borderId="39" xfId="79" applyFont="1" applyBorder="1" applyAlignment="1" applyProtection="1">
      <alignment horizontal="center" vertical="center"/>
      <protection hidden="1"/>
    </xf>
    <xf numFmtId="166" fontId="55" fillId="0" borderId="136" xfId="79" applyNumberFormat="1" applyFont="1" applyBorder="1" applyAlignment="1" applyProtection="1">
      <alignment horizontal="center" vertical="center"/>
      <protection hidden="1"/>
    </xf>
    <xf numFmtId="0" fontId="55" fillId="0" borderId="0" xfId="79" applyFont="1" applyAlignment="1" applyProtection="1">
      <alignment horizontal="left" vertical="center"/>
      <protection hidden="1"/>
    </xf>
    <xf numFmtId="0" fontId="55" fillId="0" borderId="0" xfId="79" applyFont="1" applyAlignment="1" applyProtection="1">
      <alignment horizontal="center" vertical="center"/>
      <protection hidden="1"/>
    </xf>
    <xf numFmtId="0" fontId="55" fillId="0" borderId="51" xfId="79" applyFont="1" applyBorder="1" applyAlignment="1" applyProtection="1">
      <alignment horizontal="left" vertical="center" wrapText="1"/>
      <protection hidden="1"/>
    </xf>
    <xf numFmtId="0" fontId="55" fillId="0" borderId="44" xfId="79" applyFont="1" applyBorder="1" applyAlignment="1" applyProtection="1">
      <alignment horizontal="center" vertical="center"/>
      <protection hidden="1"/>
    </xf>
    <xf numFmtId="166" fontId="55" fillId="0" borderId="0" xfId="79" applyNumberFormat="1" applyFont="1" applyAlignment="1" applyProtection="1">
      <alignment horizontal="left" vertical="center"/>
      <protection hidden="1"/>
    </xf>
    <xf numFmtId="0" fontId="55" fillId="0" borderId="53" xfId="79" applyFont="1" applyBorder="1" applyAlignment="1" applyProtection="1">
      <alignment horizontal="left" vertical="center" wrapText="1"/>
      <protection hidden="1"/>
    </xf>
    <xf numFmtId="0" fontId="55" fillId="0" borderId="45" xfId="79" applyFont="1" applyBorder="1" applyAlignment="1" applyProtection="1">
      <alignment horizontal="center" vertical="center"/>
      <protection hidden="1"/>
    </xf>
    <xf numFmtId="166" fontId="58" fillId="0" borderId="14" xfId="79" applyNumberFormat="1" applyFont="1" applyBorder="1" applyAlignment="1" applyProtection="1">
      <alignment horizontal="center" vertical="center"/>
      <protection hidden="1"/>
    </xf>
    <xf numFmtId="166" fontId="58" fillId="0" borderId="0" xfId="79" applyNumberFormat="1" applyFont="1" applyAlignment="1" applyProtection="1">
      <alignment horizontal="center" vertical="center"/>
      <protection hidden="1"/>
    </xf>
    <xf numFmtId="0" fontId="85" fillId="0" borderId="54" xfId="79" applyFont="1" applyBorder="1" applyAlignment="1" applyProtection="1">
      <alignment horizontal="left" vertical="center" wrapText="1"/>
      <protection hidden="1"/>
    </xf>
    <xf numFmtId="0" fontId="56" fillId="0" borderId="37" xfId="79" applyFont="1" applyBorder="1" applyAlignment="1" applyProtection="1">
      <alignment horizontal="center" vertical="center" wrapText="1"/>
      <protection hidden="1"/>
    </xf>
    <xf numFmtId="0" fontId="56" fillId="0" borderId="37" xfId="79" applyFont="1" applyBorder="1" applyAlignment="1" applyProtection="1">
      <alignment horizontal="center" vertical="center"/>
      <protection hidden="1"/>
    </xf>
    <xf numFmtId="0" fontId="56" fillId="0" borderId="0" xfId="79" applyFont="1" applyAlignment="1" applyProtection="1">
      <alignment horizontal="left" vertical="center"/>
      <protection hidden="1"/>
    </xf>
    <xf numFmtId="0" fontId="56" fillId="0" borderId="0" xfId="79" applyFont="1" applyAlignment="1" applyProtection="1">
      <alignment horizontal="center" vertical="center"/>
      <protection hidden="1"/>
    </xf>
    <xf numFmtId="0" fontId="55" fillId="0" borderId="46" xfId="79" applyFont="1" applyBorder="1" applyAlignment="1" applyProtection="1">
      <alignment horizontal="left" vertical="center" wrapText="1"/>
      <protection hidden="1"/>
    </xf>
    <xf numFmtId="166" fontId="55" fillId="0" borderId="43" xfId="123" applyFont="1" applyFill="1" applyBorder="1" applyAlignment="1" applyProtection="1">
      <alignment horizontal="right" vertical="center"/>
      <protection hidden="1"/>
    </xf>
    <xf numFmtId="1" fontId="55" fillId="0" borderId="43" xfId="79" applyNumberFormat="1" applyFont="1" applyBorder="1" applyAlignment="1" applyProtection="1">
      <alignment horizontal="left" vertical="center"/>
      <protection hidden="1"/>
    </xf>
    <xf numFmtId="166" fontId="55" fillId="0" borderId="43" xfId="123" applyFont="1" applyFill="1" applyBorder="1" applyAlignment="1" applyProtection="1">
      <alignment horizontal="center" vertical="center"/>
      <protection hidden="1"/>
    </xf>
    <xf numFmtId="1" fontId="55" fillId="0" borderId="43" xfId="79" applyNumberFormat="1" applyFont="1" applyBorder="1" applyAlignment="1" applyProtection="1">
      <alignment horizontal="center" vertical="center"/>
      <protection hidden="1"/>
    </xf>
    <xf numFmtId="0" fontId="55" fillId="0" borderId="43" xfId="79" applyFont="1" applyBorder="1" applyAlignment="1" applyProtection="1">
      <alignment horizontal="center" vertical="center"/>
      <protection hidden="1"/>
    </xf>
    <xf numFmtId="174" fontId="67" fillId="0" borderId="62" xfId="102" applyNumberFormat="1" applyFont="1" applyBorder="1" applyAlignment="1" applyProtection="1">
      <alignment horizontal="center" vertical="center"/>
      <protection hidden="1"/>
    </xf>
    <xf numFmtId="166" fontId="55" fillId="0" borderId="52" xfId="79" applyNumberFormat="1" applyFont="1" applyBorder="1" applyAlignment="1" applyProtection="1">
      <alignment horizontal="center" vertical="center"/>
      <protection hidden="1"/>
    </xf>
    <xf numFmtId="0" fontId="55" fillId="0" borderId="47" xfId="79" applyFont="1" applyBorder="1" applyAlignment="1" applyProtection="1">
      <alignment horizontal="left" vertical="center" wrapText="1"/>
      <protection hidden="1"/>
    </xf>
    <xf numFmtId="166" fontId="55" fillId="0" borderId="40" xfId="123" applyFont="1" applyFill="1" applyBorder="1" applyAlignment="1" applyProtection="1">
      <alignment horizontal="right" vertical="center"/>
      <protection hidden="1"/>
    </xf>
    <xf numFmtId="1" fontId="55" fillId="0" borderId="49" xfId="123" applyNumberFormat="1" applyFont="1" applyFill="1" applyBorder="1" applyAlignment="1" applyProtection="1">
      <alignment horizontal="center" vertical="center"/>
      <protection hidden="1"/>
    </xf>
    <xf numFmtId="166" fontId="55" fillId="0" borderId="170" xfId="123" applyFont="1" applyFill="1" applyBorder="1" applyAlignment="1" applyProtection="1">
      <alignment horizontal="right" vertical="center"/>
      <protection hidden="1"/>
    </xf>
    <xf numFmtId="1" fontId="55" fillId="0" borderId="171" xfId="123" applyNumberFormat="1" applyFont="1" applyFill="1" applyBorder="1" applyAlignment="1" applyProtection="1">
      <alignment horizontal="center" vertical="center"/>
      <protection hidden="1"/>
    </xf>
    <xf numFmtId="0" fontId="85" fillId="0" borderId="15" xfId="79" applyFont="1" applyBorder="1" applyAlignment="1" applyProtection="1">
      <alignment horizontal="left" vertical="center"/>
      <protection hidden="1"/>
    </xf>
    <xf numFmtId="0" fontId="57" fillId="0" borderId="13" xfId="79" applyFont="1" applyBorder="1" applyAlignment="1" applyProtection="1">
      <alignment horizontal="center" vertical="center"/>
      <protection hidden="1"/>
    </xf>
    <xf numFmtId="0" fontId="55" fillId="0" borderId="50" xfId="79" applyFont="1" applyBorder="1" applyAlignment="1" applyProtection="1">
      <alignment horizontal="left" vertical="center"/>
      <protection hidden="1"/>
    </xf>
    <xf numFmtId="0" fontId="82" fillId="0" borderId="48" xfId="79" applyFont="1" applyBorder="1" applyAlignment="1" applyProtection="1">
      <alignment horizontal="right" vertical="center"/>
      <protection hidden="1"/>
    </xf>
    <xf numFmtId="166" fontId="55" fillId="0" borderId="137" xfId="79" applyNumberFormat="1" applyFont="1" applyBorder="1" applyAlignment="1" applyProtection="1">
      <alignment horizontal="center" vertical="center"/>
      <protection hidden="1"/>
    </xf>
    <xf numFmtId="0" fontId="55" fillId="0" borderId="51" xfId="79" applyFont="1" applyBorder="1" applyAlignment="1" applyProtection="1">
      <alignment horizontal="left" vertical="center"/>
      <protection hidden="1"/>
    </xf>
    <xf numFmtId="0" fontId="82" fillId="0" borderId="49" xfId="79" applyFont="1" applyBorder="1" applyAlignment="1" applyProtection="1">
      <alignment horizontal="right" vertical="center"/>
      <protection hidden="1"/>
    </xf>
    <xf numFmtId="166" fontId="55" fillId="0" borderId="138" xfId="123" applyFont="1" applyFill="1" applyBorder="1" applyAlignment="1" applyProtection="1">
      <alignment horizontal="center" vertical="center"/>
      <protection hidden="1"/>
    </xf>
    <xf numFmtId="166" fontId="55" fillId="0" borderId="0" xfId="79" applyNumberFormat="1" applyFont="1" applyAlignment="1" applyProtection="1">
      <alignment horizontal="center" vertical="center"/>
      <protection hidden="1"/>
    </xf>
    <xf numFmtId="166" fontId="82" fillId="0" borderId="14" xfId="122" applyFont="1" applyFill="1" applyBorder="1" applyAlignment="1" applyProtection="1">
      <alignment horizontal="center" vertical="center"/>
      <protection hidden="1"/>
    </xf>
    <xf numFmtId="0" fontId="55" fillId="0" borderId="139" xfId="79" applyFont="1" applyBorder="1" applyAlignment="1" applyProtection="1">
      <alignment horizontal="left" vertical="center" wrapText="1"/>
      <protection hidden="1"/>
    </xf>
    <xf numFmtId="166" fontId="55" fillId="0" borderId="125" xfId="79" applyNumberFormat="1" applyFont="1" applyBorder="1" applyAlignment="1" applyProtection="1">
      <alignment horizontal="center" vertical="center"/>
      <protection hidden="1"/>
    </xf>
    <xf numFmtId="0" fontId="57" fillId="0" borderId="0" xfId="79" applyFont="1" applyAlignment="1" applyProtection="1">
      <alignment horizontal="left" vertical="center" wrapText="1"/>
      <protection hidden="1"/>
    </xf>
    <xf numFmtId="0" fontId="136" fillId="0" borderId="0" xfId="0" applyFont="1" applyProtection="1">
      <protection hidden="1"/>
    </xf>
    <xf numFmtId="0" fontId="136" fillId="25" borderId="0" xfId="0" applyFont="1" applyFill="1" applyAlignment="1" applyProtection="1">
      <alignment vertical="center"/>
      <protection hidden="1"/>
    </xf>
    <xf numFmtId="0" fontId="136" fillId="0" borderId="0" xfId="0" applyFont="1" applyAlignment="1" applyProtection="1">
      <alignment vertical="center"/>
      <protection hidden="1"/>
    </xf>
    <xf numFmtId="169" fontId="136" fillId="0" borderId="0" xfId="0" applyNumberFormat="1" applyFont="1" applyAlignment="1" applyProtection="1">
      <alignment vertical="center"/>
      <protection hidden="1"/>
    </xf>
    <xf numFmtId="0" fontId="101" fillId="0" borderId="0" xfId="0" applyFont="1" applyProtection="1">
      <protection hidden="1"/>
    </xf>
    <xf numFmtId="0" fontId="86" fillId="0" borderId="0" xfId="0" applyFont="1" applyAlignment="1" applyProtection="1">
      <alignment horizontal="left" vertical="justify" wrapText="1"/>
      <protection hidden="1"/>
    </xf>
    <xf numFmtId="0" fontId="98" fillId="0" borderId="0" xfId="0" applyFont="1" applyAlignment="1" applyProtection="1">
      <alignment vertical="center" wrapText="1"/>
      <protection hidden="1"/>
    </xf>
    <xf numFmtId="0" fontId="101" fillId="0" borderId="13" xfId="0" applyFont="1" applyBorder="1" applyAlignment="1" applyProtection="1">
      <alignment vertical="center"/>
      <protection hidden="1"/>
    </xf>
    <xf numFmtId="0" fontId="101" fillId="0" borderId="16" xfId="0" applyFont="1" applyBorder="1" applyProtection="1">
      <protection hidden="1"/>
    </xf>
    <xf numFmtId="0" fontId="73" fillId="0" borderId="16" xfId="0" applyFont="1" applyBorder="1" applyAlignment="1" applyProtection="1">
      <alignment vertical="center" wrapText="1"/>
      <protection hidden="1"/>
    </xf>
    <xf numFmtId="0" fontId="73" fillId="0" borderId="60" xfId="0" applyFont="1" applyBorder="1" applyAlignment="1" applyProtection="1">
      <alignment vertical="center" wrapText="1"/>
      <protection hidden="1"/>
    </xf>
    <xf numFmtId="0" fontId="71" fillId="0" borderId="13" xfId="0" applyFont="1" applyBorder="1" applyAlignment="1" applyProtection="1">
      <alignment vertical="center"/>
      <protection hidden="1"/>
    </xf>
    <xf numFmtId="0" fontId="73" fillId="0" borderId="0" xfId="0" applyFont="1" applyAlignment="1" applyProtection="1">
      <alignment vertical="center" wrapText="1"/>
      <protection hidden="1"/>
    </xf>
    <xf numFmtId="0" fontId="73" fillId="0" borderId="23" xfId="0" applyFont="1" applyBorder="1" applyAlignment="1" applyProtection="1">
      <alignment vertical="center" wrapText="1"/>
      <protection hidden="1"/>
    </xf>
    <xf numFmtId="0" fontId="71" fillId="0" borderId="15" xfId="0" applyFont="1" applyBorder="1" applyAlignment="1" applyProtection="1">
      <alignment vertical="center"/>
      <protection hidden="1"/>
    </xf>
    <xf numFmtId="0" fontId="71" fillId="0" borderId="17" xfId="0" applyFont="1" applyBorder="1" applyAlignment="1" applyProtection="1">
      <alignment vertical="center"/>
      <protection hidden="1"/>
    </xf>
    <xf numFmtId="0" fontId="101" fillId="0" borderId="13" xfId="0" applyFont="1" applyBorder="1" applyProtection="1">
      <protection hidden="1"/>
    </xf>
    <xf numFmtId="44" fontId="101" fillId="0" borderId="0" xfId="0" applyNumberFormat="1" applyFont="1" applyProtection="1">
      <protection hidden="1"/>
    </xf>
    <xf numFmtId="166" fontId="101" fillId="0" borderId="0" xfId="0" applyNumberFormat="1" applyFont="1" applyProtection="1">
      <protection hidden="1"/>
    </xf>
    <xf numFmtId="0" fontId="96" fillId="0" borderId="56" xfId="0" applyFont="1" applyBorder="1" applyAlignment="1" applyProtection="1">
      <alignment vertical="center"/>
      <protection hidden="1"/>
    </xf>
    <xf numFmtId="0" fontId="71" fillId="0" borderId="15" xfId="0" applyFont="1" applyBorder="1" applyAlignment="1" applyProtection="1">
      <alignment horizontal="center" vertical="center"/>
      <protection hidden="1"/>
    </xf>
    <xf numFmtId="0" fontId="71" fillId="0" borderId="13" xfId="0" applyFont="1" applyBorder="1" applyAlignment="1" applyProtection="1">
      <alignment horizontal="center" vertical="center"/>
      <protection hidden="1"/>
    </xf>
    <xf numFmtId="0" fontId="71" fillId="0" borderId="17" xfId="0" applyFont="1" applyBorder="1" applyAlignment="1" applyProtection="1">
      <alignment horizontal="center" vertical="center"/>
      <protection hidden="1"/>
    </xf>
    <xf numFmtId="0" fontId="101" fillId="0" borderId="15" xfId="0" applyFont="1" applyBorder="1" applyAlignment="1" applyProtection="1">
      <alignment horizontal="left" vertical="center"/>
      <protection hidden="1"/>
    </xf>
    <xf numFmtId="0" fontId="101" fillId="0" borderId="13" xfId="0" applyFont="1" applyBorder="1" applyAlignment="1" applyProtection="1">
      <alignment horizontal="left" vertical="center"/>
      <protection hidden="1"/>
    </xf>
    <xf numFmtId="0" fontId="101" fillId="0" borderId="17" xfId="0" applyFont="1" applyBorder="1" applyAlignment="1" applyProtection="1">
      <alignment horizontal="left" vertical="center"/>
      <protection hidden="1"/>
    </xf>
    <xf numFmtId="0" fontId="101" fillId="0" borderId="13" xfId="0" applyFont="1" applyBorder="1" applyAlignment="1" applyProtection="1">
      <alignment horizontal="right" vertical="center"/>
      <protection hidden="1"/>
    </xf>
    <xf numFmtId="0" fontId="101" fillId="0" borderId="17" xfId="0" applyFont="1" applyBorder="1" applyAlignment="1" applyProtection="1">
      <alignment horizontal="right" vertical="center"/>
      <protection hidden="1"/>
    </xf>
    <xf numFmtId="0" fontId="96" fillId="0" borderId="16" xfId="0" applyFont="1" applyBorder="1" applyProtection="1">
      <protection hidden="1"/>
    </xf>
    <xf numFmtId="0" fontId="86" fillId="0" borderId="13" xfId="0" applyFont="1" applyBorder="1" applyAlignment="1" applyProtection="1">
      <alignment horizontal="left" vertical="center"/>
      <protection hidden="1"/>
    </xf>
    <xf numFmtId="0" fontId="86" fillId="0" borderId="17" xfId="0" applyFont="1" applyBorder="1" applyAlignment="1" applyProtection="1">
      <alignment horizontal="left" vertical="center"/>
      <protection hidden="1"/>
    </xf>
    <xf numFmtId="0" fontId="71" fillId="0" borderId="15" xfId="0" applyFont="1" applyBorder="1" applyAlignment="1" applyProtection="1">
      <alignment horizontal="right" vertical="center"/>
      <protection hidden="1"/>
    </xf>
    <xf numFmtId="0" fontId="71" fillId="0" borderId="17" xfId="0" applyFont="1" applyBorder="1" applyAlignment="1" applyProtection="1">
      <alignment horizontal="right" vertical="center"/>
      <protection hidden="1"/>
    </xf>
    <xf numFmtId="0" fontId="71" fillId="0" borderId="15" xfId="0" applyFont="1" applyBorder="1" applyAlignment="1" applyProtection="1">
      <alignment horizontal="left" vertical="center"/>
      <protection hidden="1"/>
    </xf>
    <xf numFmtId="0" fontId="71" fillId="0" borderId="13" xfId="0" applyFont="1" applyBorder="1" applyAlignment="1" applyProtection="1">
      <alignment horizontal="left" vertical="center"/>
      <protection hidden="1"/>
    </xf>
    <xf numFmtId="0" fontId="71" fillId="0" borderId="17" xfId="0" applyFont="1" applyBorder="1" applyAlignment="1" applyProtection="1">
      <alignment horizontal="left" vertical="center"/>
      <protection hidden="1"/>
    </xf>
    <xf numFmtId="0" fontId="101" fillId="0" borderId="15" xfId="0" applyFont="1" applyBorder="1" applyAlignment="1" applyProtection="1">
      <alignment vertical="center"/>
      <protection hidden="1"/>
    </xf>
    <xf numFmtId="0" fontId="101" fillId="0" borderId="17" xfId="0" applyFont="1" applyBorder="1" applyAlignment="1" applyProtection="1">
      <alignment vertical="center"/>
      <protection hidden="1"/>
    </xf>
    <xf numFmtId="0" fontId="71" fillId="0" borderId="13" xfId="0" applyFont="1" applyBorder="1" applyAlignment="1" applyProtection="1">
      <alignment horizontal="right" vertical="center"/>
      <protection hidden="1"/>
    </xf>
    <xf numFmtId="0" fontId="86" fillId="0" borderId="15" xfId="0" applyFont="1" applyBorder="1" applyAlignment="1" applyProtection="1">
      <alignment horizontal="left" vertical="center"/>
      <protection hidden="1"/>
    </xf>
    <xf numFmtId="0" fontId="133" fillId="0" borderId="0" xfId="0" applyFont="1" applyAlignment="1" applyProtection="1">
      <alignment vertical="justify" wrapText="1"/>
      <protection hidden="1"/>
    </xf>
    <xf numFmtId="0" fontId="101" fillId="0" borderId="56" xfId="0" applyFont="1" applyBorder="1" applyProtection="1">
      <protection hidden="1"/>
    </xf>
    <xf numFmtId="0" fontId="72" fillId="0" borderId="0" xfId="0" applyFont="1" applyProtection="1">
      <protection hidden="1"/>
    </xf>
    <xf numFmtId="0" fontId="72" fillId="0" borderId="16" xfId="0" applyFont="1" applyBorder="1" applyProtection="1">
      <protection hidden="1"/>
    </xf>
    <xf numFmtId="0" fontId="101" fillId="0" borderId="15" xfId="0" applyFont="1" applyBorder="1" applyAlignment="1" applyProtection="1">
      <alignment horizontal="center" vertical="center" wrapText="1"/>
      <protection hidden="1"/>
    </xf>
    <xf numFmtId="0" fontId="101" fillId="0" borderId="13" xfId="0" applyFont="1" applyBorder="1" applyAlignment="1" applyProtection="1">
      <alignment horizontal="center" vertical="center" wrapText="1"/>
      <protection hidden="1"/>
    </xf>
    <xf numFmtId="0" fontId="101" fillId="0" borderId="17" xfId="0" applyFont="1" applyBorder="1" applyAlignment="1" applyProtection="1">
      <alignment horizontal="center" vertical="center" wrapText="1"/>
      <protection hidden="1"/>
    </xf>
    <xf numFmtId="49" fontId="101" fillId="0" borderId="15" xfId="0" applyNumberFormat="1" applyFont="1" applyBorder="1" applyAlignment="1" applyProtection="1">
      <alignment vertical="center"/>
      <protection hidden="1"/>
    </xf>
    <xf numFmtId="170" fontId="101" fillId="0" borderId="15" xfId="0" applyNumberFormat="1" applyFont="1" applyBorder="1" applyAlignment="1" applyProtection="1">
      <alignment horizontal="right" vertical="center"/>
      <protection hidden="1"/>
    </xf>
    <xf numFmtId="170" fontId="101" fillId="0" borderId="13" xfId="0" applyNumberFormat="1" applyFont="1" applyBorder="1" applyAlignment="1" applyProtection="1">
      <alignment horizontal="right" vertical="center"/>
      <protection hidden="1"/>
    </xf>
    <xf numFmtId="170" fontId="101" fillId="0" borderId="17" xfId="0" applyNumberFormat="1" applyFont="1" applyBorder="1" applyAlignment="1" applyProtection="1">
      <alignment horizontal="right" vertical="center"/>
      <protection hidden="1"/>
    </xf>
    <xf numFmtId="166" fontId="71" fillId="0" borderId="15" xfId="122" applyFont="1" applyBorder="1" applyAlignment="1" applyProtection="1">
      <alignment horizontal="left" vertical="center"/>
      <protection locked="0" hidden="1"/>
    </xf>
    <xf numFmtId="166" fontId="71" fillId="0" borderId="13" xfId="122" applyFont="1" applyBorder="1" applyAlignment="1" applyProtection="1">
      <alignment horizontal="left" vertical="center"/>
      <protection locked="0" hidden="1"/>
    </xf>
    <xf numFmtId="166" fontId="71" fillId="0" borderId="17" xfId="122" applyFont="1" applyBorder="1" applyAlignment="1" applyProtection="1">
      <alignment horizontal="left" vertical="center"/>
      <protection locked="0" hidden="1"/>
    </xf>
    <xf numFmtId="0" fontId="71" fillId="0" borderId="0" xfId="0" applyFont="1" applyAlignment="1" applyProtection="1">
      <alignment vertical="top"/>
      <protection hidden="1"/>
    </xf>
    <xf numFmtId="0" fontId="178" fillId="0" borderId="56" xfId="0" applyFont="1" applyBorder="1" applyProtection="1">
      <protection hidden="1"/>
    </xf>
    <xf numFmtId="0" fontId="178" fillId="0" borderId="0" xfId="0" applyFont="1" applyProtection="1">
      <protection hidden="1"/>
    </xf>
    <xf numFmtId="0" fontId="101" fillId="0" borderId="0" xfId="0" applyFont="1" applyAlignment="1" applyProtection="1">
      <alignment horizontal="left" vertical="center" wrapText="1"/>
      <protection hidden="1"/>
    </xf>
    <xf numFmtId="166" fontId="101" fillId="0" borderId="0" xfId="122" applyFont="1" applyBorder="1" applyAlignment="1" applyProtection="1">
      <alignment horizontal="center" vertical="center"/>
      <protection hidden="1"/>
    </xf>
    <xf numFmtId="0" fontId="101" fillId="0" borderId="0" xfId="0" applyFont="1" applyAlignment="1" applyProtection="1">
      <alignment vertical="center"/>
      <protection hidden="1"/>
    </xf>
    <xf numFmtId="0" fontId="98" fillId="0" borderId="0" xfId="0" applyFont="1" applyAlignment="1" applyProtection="1">
      <alignment vertical="justify" wrapText="1"/>
      <protection hidden="1"/>
    </xf>
    <xf numFmtId="0" fontId="101" fillId="26" borderId="0" xfId="0" applyFont="1" applyFill="1" applyAlignment="1" applyProtection="1">
      <alignment vertical="center"/>
      <protection locked="0" hidden="1"/>
    </xf>
    <xf numFmtId="0" fontId="21" fillId="0" borderId="0" xfId="0" applyFont="1" applyAlignment="1" applyProtection="1">
      <alignment vertical="center"/>
      <protection hidden="1"/>
    </xf>
    <xf numFmtId="0" fontId="96" fillId="0" borderId="0" xfId="0" applyFont="1" applyAlignment="1" applyProtection="1">
      <alignment vertical="center"/>
      <protection hidden="1"/>
    </xf>
    <xf numFmtId="49" fontId="21" fillId="0" borderId="73" xfId="0" applyNumberFormat="1" applyFont="1" applyBorder="1" applyAlignment="1" applyProtection="1">
      <alignment vertical="center"/>
      <protection hidden="1"/>
    </xf>
    <xf numFmtId="0" fontId="96" fillId="0" borderId="73" xfId="0" applyFont="1" applyBorder="1" applyAlignment="1" applyProtection="1">
      <alignment vertical="center"/>
      <protection hidden="1"/>
    </xf>
    <xf numFmtId="0" fontId="21" fillId="0" borderId="106" xfId="0" applyFont="1" applyBorder="1" applyAlignment="1" applyProtection="1">
      <alignment vertical="center" wrapText="1"/>
      <protection hidden="1"/>
    </xf>
    <xf numFmtId="0" fontId="96" fillId="0" borderId="108" xfId="0" applyFont="1" applyBorder="1" applyAlignment="1" applyProtection="1">
      <alignment vertical="center"/>
      <protection hidden="1"/>
    </xf>
    <xf numFmtId="0" fontId="96" fillId="0" borderId="102" xfId="0" applyFont="1" applyBorder="1" applyAlignment="1" applyProtection="1">
      <alignment vertical="center"/>
      <protection hidden="1"/>
    </xf>
    <xf numFmtId="0" fontId="96" fillId="0" borderId="103" xfId="0" applyFont="1" applyBorder="1" applyAlignment="1" applyProtection="1">
      <alignment vertical="center"/>
      <protection hidden="1"/>
    </xf>
    <xf numFmtId="0" fontId="96" fillId="0" borderId="104" xfId="0" applyFont="1" applyBorder="1" applyAlignment="1" applyProtection="1">
      <alignment vertical="center"/>
      <protection hidden="1"/>
    </xf>
    <xf numFmtId="0" fontId="21" fillId="0" borderId="92" xfId="0" applyFont="1" applyBorder="1" applyAlignment="1" applyProtection="1">
      <alignment vertical="center"/>
      <protection hidden="1"/>
    </xf>
    <xf numFmtId="0" fontId="21" fillId="0" borderId="93" xfId="0" applyFont="1" applyBorder="1" applyAlignment="1" applyProtection="1">
      <alignment vertical="center"/>
      <protection hidden="1"/>
    </xf>
    <xf numFmtId="0" fontId="96" fillId="0" borderId="93" xfId="0" applyFont="1" applyBorder="1" applyAlignment="1" applyProtection="1">
      <alignment vertical="center"/>
      <protection hidden="1"/>
    </xf>
    <xf numFmtId="0" fontId="96" fillId="0" borderId="107" xfId="0" applyFont="1" applyBorder="1" applyAlignment="1" applyProtection="1">
      <alignment vertical="center"/>
      <protection hidden="1"/>
    </xf>
    <xf numFmtId="0" fontId="96" fillId="0" borderId="105" xfId="0" applyFont="1" applyBorder="1" applyAlignment="1" applyProtection="1">
      <alignment vertical="center"/>
      <protection hidden="1"/>
    </xf>
    <xf numFmtId="0" fontId="96" fillId="0" borderId="92" xfId="0" applyFont="1" applyBorder="1" applyAlignment="1" applyProtection="1">
      <alignment vertical="center"/>
      <protection hidden="1"/>
    </xf>
    <xf numFmtId="0" fontId="96" fillId="0" borderId="98" xfId="0" applyFont="1" applyBorder="1" applyAlignment="1" applyProtection="1">
      <alignment vertical="center"/>
      <protection hidden="1"/>
    </xf>
    <xf numFmtId="0" fontId="96" fillId="0" borderId="96" xfId="0" applyFont="1" applyBorder="1" applyAlignment="1" applyProtection="1">
      <alignment vertical="center"/>
      <protection hidden="1"/>
    </xf>
    <xf numFmtId="0" fontId="96" fillId="0" borderId="99" xfId="0" applyFont="1" applyBorder="1" applyAlignment="1" applyProtection="1">
      <alignment vertical="center"/>
      <protection hidden="1"/>
    </xf>
    <xf numFmtId="0" fontId="96" fillId="0" borderId="92" xfId="0" applyFont="1" applyBorder="1" applyAlignment="1" applyProtection="1">
      <alignment vertical="center" wrapText="1"/>
      <protection hidden="1"/>
    </xf>
    <xf numFmtId="0" fontId="96" fillId="0" borderId="93" xfId="0" applyFont="1" applyBorder="1" applyAlignment="1" applyProtection="1">
      <alignment vertical="center" wrapText="1"/>
      <protection hidden="1"/>
    </xf>
    <xf numFmtId="0" fontId="96" fillId="0" borderId="94" xfId="0" applyFont="1" applyBorder="1" applyAlignment="1" applyProtection="1">
      <alignment vertical="center" wrapText="1"/>
      <protection hidden="1"/>
    </xf>
    <xf numFmtId="0" fontId="135" fillId="0" borderId="92" xfId="0" applyFont="1" applyBorder="1" applyAlignment="1" applyProtection="1">
      <alignment vertical="center"/>
      <protection hidden="1"/>
    </xf>
    <xf numFmtId="0" fontId="135" fillId="0" borderId="93" xfId="0" applyFont="1" applyBorder="1" applyAlignment="1" applyProtection="1">
      <alignment vertical="center"/>
      <protection hidden="1"/>
    </xf>
    <xf numFmtId="0" fontId="135" fillId="0" borderId="94" xfId="0" applyFont="1" applyBorder="1" applyAlignment="1" applyProtection="1">
      <alignment vertical="center"/>
      <protection hidden="1"/>
    </xf>
    <xf numFmtId="4" fontId="128" fillId="0" borderId="92" xfId="0" applyNumberFormat="1" applyFont="1" applyBorder="1" applyAlignment="1" applyProtection="1">
      <alignment vertical="center"/>
      <protection locked="0" hidden="1"/>
    </xf>
    <xf numFmtId="4" fontId="128" fillId="0" borderId="93" xfId="0" applyNumberFormat="1" applyFont="1" applyBorder="1" applyAlignment="1" applyProtection="1">
      <alignment vertical="center"/>
      <protection locked="0" hidden="1"/>
    </xf>
    <xf numFmtId="4" fontId="128" fillId="0" borderId="94" xfId="0" applyNumberFormat="1" applyFont="1" applyBorder="1" applyAlignment="1" applyProtection="1">
      <alignment vertical="center"/>
      <protection locked="0" hidden="1"/>
    </xf>
    <xf numFmtId="0" fontId="135" fillId="0" borderId="92" xfId="0" applyFont="1" applyBorder="1" applyAlignment="1" applyProtection="1">
      <alignment vertical="center"/>
      <protection locked="0" hidden="1"/>
    </xf>
    <xf numFmtId="0" fontId="135" fillId="0" borderId="93" xfId="0" applyFont="1" applyBorder="1" applyAlignment="1" applyProtection="1">
      <alignment vertical="center"/>
      <protection locked="0" hidden="1"/>
    </xf>
    <xf numFmtId="0" fontId="135" fillId="0" borderId="94" xfId="0" applyFont="1" applyBorder="1" applyAlignment="1" applyProtection="1">
      <alignment vertical="center"/>
      <protection locked="0" hidden="1"/>
    </xf>
    <xf numFmtId="0" fontId="21" fillId="0" borderId="94" xfId="0" applyFont="1" applyBorder="1" applyAlignment="1" applyProtection="1">
      <alignment vertical="center"/>
      <protection hidden="1"/>
    </xf>
    <xf numFmtId="4" fontId="21" fillId="0" borderId="92" xfId="0" applyNumberFormat="1" applyFont="1" applyBorder="1" applyAlignment="1" applyProtection="1">
      <alignment vertical="center"/>
      <protection hidden="1"/>
    </xf>
    <xf numFmtId="4" fontId="21" fillId="0" borderId="93" xfId="0" applyNumberFormat="1" applyFont="1" applyBorder="1" applyAlignment="1" applyProtection="1">
      <alignment vertical="center"/>
      <protection hidden="1"/>
    </xf>
    <xf numFmtId="4" fontId="21" fillId="0" borderId="94" xfId="0" applyNumberFormat="1" applyFont="1" applyBorder="1" applyAlignment="1" applyProtection="1">
      <alignment vertical="center"/>
      <protection hidden="1"/>
    </xf>
    <xf numFmtId="0" fontId="21" fillId="0" borderId="102" xfId="0" applyFont="1" applyBorder="1" applyAlignment="1" applyProtection="1">
      <alignment vertical="center"/>
      <protection hidden="1"/>
    </xf>
    <xf numFmtId="0" fontId="21" fillId="0" borderId="103" xfId="0" applyFont="1" applyBorder="1" applyAlignment="1" applyProtection="1">
      <alignment vertical="center"/>
      <protection hidden="1"/>
    </xf>
    <xf numFmtId="0" fontId="21" fillId="0" borderId="104" xfId="0" applyFont="1" applyBorder="1" applyAlignment="1" applyProtection="1">
      <alignment vertical="center"/>
      <protection hidden="1"/>
    </xf>
    <xf numFmtId="0" fontId="21" fillId="0" borderId="20" xfId="0" applyFont="1" applyBorder="1" applyAlignment="1" applyProtection="1">
      <alignment vertical="center" wrapText="1"/>
      <protection hidden="1"/>
    </xf>
    <xf numFmtId="0" fontId="21" fillId="0" borderId="0" xfId="0" applyFont="1" applyAlignment="1" applyProtection="1">
      <alignment horizontal="center" vertical="center" wrapText="1"/>
      <protection hidden="1"/>
    </xf>
    <xf numFmtId="0" fontId="96" fillId="0" borderId="0" xfId="0" applyFont="1" applyAlignment="1" applyProtection="1">
      <alignment horizontal="center" vertical="center"/>
      <protection hidden="1"/>
    </xf>
    <xf numFmtId="0" fontId="96" fillId="0" borderId="122" xfId="0" applyFont="1" applyBorder="1" applyAlignment="1" applyProtection="1">
      <alignment vertical="center"/>
      <protection hidden="1"/>
    </xf>
    <xf numFmtId="0" fontId="96" fillId="0" borderId="71" xfId="0" applyFont="1" applyBorder="1" applyAlignment="1" applyProtection="1">
      <alignment vertical="center"/>
      <protection hidden="1"/>
    </xf>
    <xf numFmtId="0" fontId="96" fillId="0" borderId="72" xfId="0" applyFont="1" applyBorder="1" applyAlignment="1" applyProtection="1">
      <alignment vertical="center"/>
      <protection hidden="1"/>
    </xf>
    <xf numFmtId="4" fontId="96" fillId="0" borderId="122" xfId="0" applyNumberFormat="1" applyFont="1" applyBorder="1" applyAlignment="1" applyProtection="1">
      <alignment vertical="center"/>
      <protection locked="0" hidden="1"/>
    </xf>
    <xf numFmtId="0" fontId="21" fillId="0" borderId="18" xfId="0" applyFont="1" applyBorder="1" applyAlignment="1" applyProtection="1">
      <alignment vertical="center" wrapText="1"/>
      <protection hidden="1"/>
    </xf>
    <xf numFmtId="0" fontId="96" fillId="0" borderId="19" xfId="0" applyFont="1" applyBorder="1" applyAlignment="1" applyProtection="1">
      <alignment vertical="center"/>
      <protection hidden="1"/>
    </xf>
    <xf numFmtId="0" fontId="21" fillId="0" borderId="0" xfId="0" applyFont="1" applyAlignment="1" applyProtection="1">
      <alignment vertical="justify" wrapText="1"/>
      <protection hidden="1"/>
    </xf>
    <xf numFmtId="0" fontId="96" fillId="0" borderId="0" xfId="0" applyFont="1" applyAlignment="1" applyProtection="1">
      <alignment vertical="justify" wrapText="1"/>
      <protection hidden="1"/>
    </xf>
    <xf numFmtId="0" fontId="96" fillId="0" borderId="96" xfId="0" applyFont="1" applyBorder="1" applyAlignment="1" applyProtection="1">
      <alignment vertical="justify" wrapText="1"/>
      <protection hidden="1"/>
    </xf>
    <xf numFmtId="14" fontId="96" fillId="0" borderId="0" xfId="0" applyNumberFormat="1" applyFont="1" applyProtection="1">
      <protection hidden="1"/>
    </xf>
    <xf numFmtId="0" fontId="55" fillId="0" borderId="0" xfId="0" applyFont="1" applyProtection="1">
      <protection hidden="1"/>
    </xf>
    <xf numFmtId="0" fontId="184" fillId="37" borderId="128" xfId="0" applyFont="1" applyFill="1" applyBorder="1" applyAlignment="1" applyProtection="1">
      <alignment horizontal="center" wrapText="1"/>
      <protection hidden="1"/>
    </xf>
    <xf numFmtId="0" fontId="184" fillId="37" borderId="121" xfId="0" applyFont="1" applyFill="1" applyBorder="1" applyAlignment="1" applyProtection="1">
      <alignment horizontal="center" wrapText="1"/>
      <protection hidden="1"/>
    </xf>
    <xf numFmtId="0" fontId="184" fillId="37" borderId="129" xfId="0" applyFont="1" applyFill="1" applyBorder="1" applyAlignment="1" applyProtection="1">
      <alignment horizontal="center" wrapText="1"/>
      <protection hidden="1"/>
    </xf>
    <xf numFmtId="0" fontId="184" fillId="37" borderId="27" xfId="0" applyFont="1" applyFill="1" applyBorder="1" applyAlignment="1" applyProtection="1">
      <alignment horizontal="center" wrapText="1"/>
      <protection hidden="1"/>
    </xf>
    <xf numFmtId="0" fontId="185" fillId="37" borderId="127" xfId="0" applyFont="1" applyFill="1" applyBorder="1" applyAlignment="1" applyProtection="1">
      <alignment horizontal="center" wrapText="1"/>
      <protection hidden="1"/>
    </xf>
    <xf numFmtId="0" fontId="186" fillId="37" borderId="28" xfId="0" applyFont="1" applyFill="1" applyBorder="1" applyAlignment="1" applyProtection="1">
      <alignment horizontal="center" wrapText="1"/>
      <protection hidden="1"/>
    </xf>
    <xf numFmtId="0" fontId="105" fillId="27" borderId="126" xfId="0" applyFont="1" applyFill="1" applyBorder="1" applyAlignment="1" applyProtection="1">
      <alignment wrapText="1"/>
      <protection hidden="1"/>
    </xf>
    <xf numFmtId="164" fontId="107" fillId="27" borderId="90" xfId="0" applyNumberFormat="1" applyFont="1" applyFill="1" applyBorder="1" applyAlignment="1" applyProtection="1">
      <alignment horizontal="right" vertical="center" wrapText="1"/>
      <protection hidden="1"/>
    </xf>
    <xf numFmtId="0" fontId="105" fillId="27" borderId="127" xfId="0" applyFont="1" applyFill="1" applyBorder="1" applyAlignment="1" applyProtection="1">
      <alignment wrapText="1"/>
      <protection hidden="1"/>
    </xf>
    <xf numFmtId="0" fontId="105" fillId="0" borderId="127" xfId="0" applyFont="1" applyBorder="1" applyAlignment="1" applyProtection="1">
      <alignment wrapText="1"/>
      <protection hidden="1"/>
    </xf>
    <xf numFmtId="0" fontId="105" fillId="0" borderId="126" xfId="0" applyFont="1" applyBorder="1" applyAlignment="1" applyProtection="1">
      <alignment wrapText="1"/>
      <protection hidden="1"/>
    </xf>
    <xf numFmtId="0" fontId="54" fillId="39" borderId="21" xfId="0" applyFont="1" applyFill="1" applyBorder="1" applyAlignment="1" applyProtection="1">
      <alignment horizontal="center" vertical="top" wrapText="1"/>
      <protection hidden="1"/>
    </xf>
    <xf numFmtId="164" fontId="108" fillId="39" borderId="90" xfId="0" applyNumberFormat="1" applyFont="1" applyFill="1" applyBorder="1" applyAlignment="1" applyProtection="1">
      <alignment horizontal="right" vertical="center" wrapText="1"/>
      <protection hidden="1"/>
    </xf>
    <xf numFmtId="166" fontId="54" fillId="39" borderId="22" xfId="0" applyNumberFormat="1" applyFont="1" applyFill="1" applyBorder="1" applyAlignment="1" applyProtection="1">
      <alignment horizontal="center" vertical="center" wrapText="1"/>
      <protection hidden="1"/>
    </xf>
    <xf numFmtId="166" fontId="57" fillId="24" borderId="22" xfId="0" applyNumberFormat="1" applyFont="1" applyFill="1" applyBorder="1" applyAlignment="1" applyProtection="1">
      <alignment horizontal="center" vertical="center" wrapText="1"/>
      <protection hidden="1"/>
    </xf>
    <xf numFmtId="0" fontId="54" fillId="39" borderId="21" xfId="0" applyFont="1" applyFill="1" applyBorder="1" applyAlignment="1" applyProtection="1">
      <alignment horizontal="left" vertical="top" wrapText="1"/>
      <protection hidden="1"/>
    </xf>
    <xf numFmtId="0" fontId="54" fillId="39" borderId="21" xfId="0" applyFont="1" applyFill="1" applyBorder="1" applyAlignment="1" applyProtection="1">
      <alignment horizontal="right" vertical="top" wrapText="1"/>
      <protection hidden="1"/>
    </xf>
    <xf numFmtId="166" fontId="108" fillId="39" borderId="90" xfId="0" applyNumberFormat="1" applyFont="1" applyFill="1" applyBorder="1" applyAlignment="1" applyProtection="1">
      <alignment horizontal="right" vertical="center" wrapText="1"/>
      <protection hidden="1"/>
    </xf>
    <xf numFmtId="0" fontId="54" fillId="24" borderId="0" xfId="0" applyFont="1" applyFill="1" applyAlignment="1" applyProtection="1">
      <alignment horizontal="center" vertical="top" wrapText="1"/>
      <protection hidden="1"/>
    </xf>
    <xf numFmtId="166" fontId="60" fillId="0" borderId="0" xfId="0" applyNumberFormat="1" applyFont="1" applyAlignment="1" applyProtection="1">
      <alignment vertical="center"/>
      <protection hidden="1"/>
    </xf>
    <xf numFmtId="0" fontId="187" fillId="38" borderId="126" xfId="0" applyFont="1" applyFill="1" applyBorder="1" applyAlignment="1" applyProtection="1">
      <alignment wrapText="1"/>
      <protection hidden="1"/>
    </xf>
    <xf numFmtId="0" fontId="187" fillId="38" borderId="127" xfId="0" applyFont="1" applyFill="1" applyBorder="1" applyAlignment="1" applyProtection="1">
      <alignment wrapText="1"/>
      <protection hidden="1"/>
    </xf>
    <xf numFmtId="0" fontId="55" fillId="0" borderId="0" xfId="99" applyFont="1" applyProtection="1">
      <protection hidden="1"/>
    </xf>
    <xf numFmtId="166" fontId="55" fillId="0" borderId="0" xfId="99" applyNumberFormat="1" applyFont="1" applyAlignment="1" applyProtection="1">
      <alignment horizontal="justify" vertical="center"/>
      <protection hidden="1"/>
    </xf>
    <xf numFmtId="0" fontId="107" fillId="0" borderId="0" xfId="0" applyFont="1" applyAlignment="1" applyProtection="1">
      <alignment vertical="center"/>
      <protection hidden="1"/>
    </xf>
    <xf numFmtId="0" fontId="55" fillId="0" borderId="0" xfId="99" applyFont="1" applyAlignment="1" applyProtection="1">
      <alignment horizontal="justify" vertical="center"/>
      <protection hidden="1"/>
    </xf>
    <xf numFmtId="0" fontId="107" fillId="27" borderId="91" xfId="0" applyFont="1" applyFill="1" applyBorder="1" applyAlignment="1" applyProtection="1">
      <alignment horizontal="left" vertical="center" wrapText="1"/>
      <protection hidden="1"/>
    </xf>
    <xf numFmtId="166" fontId="114" fillId="0" borderId="0" xfId="99" applyNumberFormat="1" applyFont="1" applyAlignment="1" applyProtection="1">
      <alignment vertical="center"/>
      <protection hidden="1"/>
    </xf>
    <xf numFmtId="0" fontId="108" fillId="39" borderId="91" xfId="0" applyFont="1" applyFill="1" applyBorder="1" applyAlignment="1" applyProtection="1">
      <alignment horizontal="left" vertical="center" wrapText="1"/>
      <protection hidden="1"/>
    </xf>
    <xf numFmtId="166" fontId="107" fillId="27" borderId="90" xfId="0" applyNumberFormat="1" applyFont="1" applyFill="1" applyBorder="1" applyAlignment="1" applyProtection="1">
      <alignment horizontal="center" vertical="center" wrapText="1"/>
      <protection hidden="1"/>
    </xf>
    <xf numFmtId="0" fontId="107" fillId="39" borderId="91" xfId="0" applyFont="1" applyFill="1" applyBorder="1" applyAlignment="1" applyProtection="1">
      <alignment horizontal="left" vertical="center" wrapText="1"/>
      <protection hidden="1"/>
    </xf>
    <xf numFmtId="0" fontId="108" fillId="39" borderId="135" xfId="0" applyFont="1" applyFill="1" applyBorder="1" applyAlignment="1" applyProtection="1">
      <alignment horizontal="left" vertical="center" wrapText="1"/>
      <protection hidden="1"/>
    </xf>
    <xf numFmtId="166" fontId="108" fillId="39" borderId="78" xfId="0" applyNumberFormat="1" applyFont="1" applyFill="1" applyBorder="1" applyAlignment="1" applyProtection="1">
      <alignment horizontal="center" vertical="center" wrapText="1"/>
      <protection hidden="1"/>
    </xf>
    <xf numFmtId="166" fontId="108" fillId="39" borderId="90" xfId="0" applyNumberFormat="1" applyFont="1" applyFill="1" applyBorder="1" applyAlignment="1" applyProtection="1">
      <alignment horizontal="center" vertical="center" wrapText="1"/>
      <protection hidden="1"/>
    </xf>
    <xf numFmtId="0" fontId="113" fillId="0" borderId="0" xfId="99" applyFont="1" applyProtection="1">
      <protection hidden="1"/>
    </xf>
    <xf numFmtId="0" fontId="113" fillId="0" borderId="0" xfId="99" applyFont="1" applyAlignment="1" applyProtection="1">
      <alignment vertical="center"/>
      <protection hidden="1"/>
    </xf>
    <xf numFmtId="0" fontId="55" fillId="0" borderId="0" xfId="99" applyFont="1" applyAlignment="1" applyProtection="1">
      <alignment vertical="center"/>
      <protection hidden="1"/>
    </xf>
    <xf numFmtId="0" fontId="97" fillId="0" borderId="0" xfId="87" applyFont="1" applyProtection="1">
      <protection hidden="1"/>
    </xf>
    <xf numFmtId="0" fontId="0" fillId="0" borderId="0" xfId="0" applyProtection="1">
      <protection hidden="1"/>
    </xf>
    <xf numFmtId="0" fontId="97" fillId="0" borderId="0" xfId="0" applyFont="1" applyAlignment="1" applyProtection="1">
      <alignment horizontal="justify" vertical="center"/>
      <protection hidden="1"/>
    </xf>
    <xf numFmtId="0" fontId="151" fillId="0" borderId="0" xfId="0" applyFont="1" applyProtection="1">
      <protection hidden="1"/>
    </xf>
    <xf numFmtId="0" fontId="152" fillId="32" borderId="12" xfId="0" applyFont="1" applyFill="1" applyBorder="1" applyAlignment="1" applyProtection="1">
      <alignment horizontal="left" vertical="center" wrapText="1"/>
      <protection hidden="1"/>
    </xf>
    <xf numFmtId="0" fontId="151" fillId="0" borderId="0" xfId="0" applyFont="1" applyAlignment="1" applyProtection="1">
      <alignment horizontal="left"/>
      <protection hidden="1"/>
    </xf>
    <xf numFmtId="0" fontId="152" fillId="0" borderId="58" xfId="0" applyFont="1" applyBorder="1" applyAlignment="1" applyProtection="1">
      <alignment horizontal="left" vertical="center"/>
      <protection hidden="1"/>
    </xf>
    <xf numFmtId="0" fontId="152" fillId="0" borderId="0" xfId="0" applyFont="1" applyAlignment="1" applyProtection="1">
      <alignment horizontal="left" vertical="center"/>
      <protection hidden="1"/>
    </xf>
    <xf numFmtId="0" fontId="153" fillId="0" borderId="15" xfId="0" applyFont="1" applyBorder="1" applyAlignment="1" applyProtection="1">
      <alignment vertical="center"/>
      <protection hidden="1"/>
    </xf>
    <xf numFmtId="0" fontId="153" fillId="0" borderId="13" xfId="0" applyFont="1" applyBorder="1" applyAlignment="1" applyProtection="1">
      <alignment vertical="center"/>
      <protection hidden="1"/>
    </xf>
    <xf numFmtId="14" fontId="153" fillId="0" borderId="13" xfId="0" applyNumberFormat="1" applyFont="1" applyBorder="1" applyAlignment="1" applyProtection="1">
      <alignment vertical="center"/>
      <protection hidden="1"/>
    </xf>
    <xf numFmtId="14" fontId="153" fillId="0" borderId="17" xfId="0" applyNumberFormat="1" applyFont="1" applyBorder="1" applyAlignment="1" applyProtection="1">
      <alignment horizontal="center" vertical="center"/>
      <protection hidden="1"/>
    </xf>
    <xf numFmtId="0" fontId="151" fillId="0" borderId="0" xfId="0" applyFont="1" applyAlignment="1" applyProtection="1">
      <alignment vertical="center"/>
      <protection hidden="1"/>
    </xf>
    <xf numFmtId="0" fontId="151" fillId="0" borderId="12" xfId="0" applyFont="1" applyBorder="1" applyProtection="1">
      <protection hidden="1"/>
    </xf>
    <xf numFmtId="0" fontId="152" fillId="27" borderId="12" xfId="0" applyFont="1" applyFill="1" applyBorder="1" applyAlignment="1" applyProtection="1">
      <alignment horizontal="left" vertical="center" wrapText="1"/>
      <protection hidden="1"/>
    </xf>
    <xf numFmtId="0" fontId="160" fillId="0" borderId="0" xfId="99" applyFont="1" applyProtection="1">
      <protection hidden="1"/>
    </xf>
    <xf numFmtId="0" fontId="160" fillId="0" borderId="0" xfId="99" applyFont="1" applyAlignment="1" applyProtection="1">
      <alignment horizontal="justify" vertical="center"/>
      <protection hidden="1"/>
    </xf>
    <xf numFmtId="0" fontId="152" fillId="0" borderId="0" xfId="0" applyFont="1" applyAlignment="1" applyProtection="1">
      <alignment horizontal="right"/>
      <protection hidden="1"/>
    </xf>
    <xf numFmtId="0" fontId="158" fillId="0" borderId="0" xfId="0" applyFont="1" applyAlignment="1" applyProtection="1">
      <alignment horizontal="center" vertical="center"/>
      <protection hidden="1"/>
    </xf>
    <xf numFmtId="0" fontId="162" fillId="0" borderId="0" xfId="0" applyFont="1" applyAlignment="1" applyProtection="1">
      <alignment horizontal="center" vertical="center"/>
      <protection hidden="1"/>
    </xf>
    <xf numFmtId="0" fontId="96" fillId="0" borderId="0" xfId="0" applyFont="1" applyAlignment="1"/>
    <xf numFmtId="0" fontId="96" fillId="0" borderId="0" xfId="0" applyFont="1" applyAlignment="1">
      <alignment horizontal="left"/>
    </xf>
    <xf numFmtId="0" fontId="51" fillId="0" borderId="12" xfId="102" applyFont="1" applyBorder="1" applyAlignment="1" applyProtection="1">
      <alignment horizontal="left" vertical="center"/>
      <protection locked="0"/>
    </xf>
    <xf numFmtId="0" fontId="109" fillId="0" borderId="13" xfId="94" applyFont="1" applyBorder="1" applyAlignment="1" applyProtection="1">
      <alignment horizontal="left" vertical="center"/>
    </xf>
    <xf numFmtId="0" fontId="22" fillId="0" borderId="0" xfId="95" applyFont="1" applyBorder="1" applyAlignment="1">
      <alignment horizontal="center"/>
    </xf>
    <xf numFmtId="166" fontId="21" fillId="0" borderId="12" xfId="58" applyFont="1" applyFill="1" applyBorder="1" applyAlignment="1" applyProtection="1">
      <alignment horizontal="center" vertical="center"/>
    </xf>
    <xf numFmtId="0" fontId="21" fillId="0" borderId="12" xfId="95" applyFont="1" applyBorder="1" applyAlignment="1" applyProtection="1">
      <alignment horizontal="center" vertical="center"/>
    </xf>
    <xf numFmtId="49" fontId="21" fillId="0" borderId="12" xfId="95" applyNumberFormat="1" applyFont="1" applyBorder="1" applyAlignment="1" applyProtection="1">
      <alignment horizontal="center" vertical="center"/>
    </xf>
    <xf numFmtId="0" fontId="109" fillId="0" borderId="12" xfId="94" applyFont="1" applyBorder="1" applyAlignment="1" applyProtection="1">
      <alignment horizontal="center" vertical="center"/>
    </xf>
    <xf numFmtId="0" fontId="109" fillId="0" borderId="12" xfId="94" applyFont="1" applyBorder="1" applyAlignment="1" applyProtection="1">
      <alignment horizontal="left" vertical="center"/>
    </xf>
    <xf numFmtId="0" fontId="95" fillId="29" borderId="66" xfId="75" applyFont="1" applyFill="1" applyBorder="1" applyAlignment="1" applyProtection="1">
      <alignment horizontal="center" vertical="center" textRotation="90"/>
      <protection locked="0"/>
    </xf>
    <xf numFmtId="0" fontId="95" fillId="29" borderId="65" xfId="75" applyFont="1" applyFill="1" applyBorder="1" applyAlignment="1" applyProtection="1">
      <alignment horizontal="center" vertical="center" textRotation="90"/>
      <protection locked="0"/>
    </xf>
    <xf numFmtId="0" fontId="95" fillId="0" borderId="65" xfId="75" applyFont="1" applyBorder="1" applyAlignment="1" applyProtection="1">
      <alignment horizontal="center" vertical="center" textRotation="90"/>
      <protection locked="0"/>
    </xf>
    <xf numFmtId="0" fontId="96" fillId="0" borderId="0" xfId="0" applyFont="1" applyAlignment="1" applyProtection="1">
      <alignment vertical="top"/>
      <protection locked="0"/>
    </xf>
    <xf numFmtId="0" fontId="98" fillId="0" borderId="0" xfId="87" applyFont="1" applyAlignment="1" applyProtection="1">
      <alignment horizontal="center"/>
      <protection hidden="1"/>
    </xf>
    <xf numFmtId="0" fontId="96" fillId="0" borderId="0" xfId="0" applyFont="1" applyAlignment="1" applyProtection="1">
      <alignment horizontal="left"/>
    </xf>
    <xf numFmtId="0" fontId="111" fillId="0" borderId="0" xfId="0" applyFont="1" applyAlignment="1" applyProtection="1">
      <alignment horizontal="left"/>
    </xf>
    <xf numFmtId="0" fontId="96" fillId="0" borderId="0" xfId="0" applyFont="1" applyAlignment="1" applyProtection="1"/>
    <xf numFmtId="0" fontId="97" fillId="0" borderId="0" xfId="87" applyFont="1" applyProtection="1"/>
    <xf numFmtId="0" fontId="96" fillId="0" borderId="0" xfId="0" applyFont="1" applyAlignment="1" applyProtection="1">
      <alignment horizontal="center"/>
    </xf>
    <xf numFmtId="0" fontId="96" fillId="0" borderId="0" xfId="87" applyFont="1" applyProtection="1"/>
    <xf numFmtId="0" fontId="149" fillId="24" borderId="0" xfId="0" applyFont="1" applyFill="1" applyBorder="1" applyAlignment="1" applyProtection="1">
      <alignment horizontal="justify" vertical="justify"/>
      <protection hidden="1"/>
    </xf>
    <xf numFmtId="164" fontId="161" fillId="24" borderId="0" xfId="0" applyNumberFormat="1" applyFont="1" applyFill="1" applyBorder="1" applyAlignment="1" applyProtection="1">
      <alignment horizontal="right" vertical="center"/>
      <protection hidden="1"/>
    </xf>
    <xf numFmtId="166" fontId="161" fillId="24" borderId="0" xfId="0" applyNumberFormat="1" applyFont="1" applyFill="1" applyBorder="1" applyAlignment="1" applyProtection="1">
      <alignment horizontal="right" vertical="center"/>
      <protection hidden="1"/>
    </xf>
    <xf numFmtId="0" fontId="151" fillId="0" borderId="0" xfId="0" applyFont="1"/>
    <xf numFmtId="14" fontId="150" fillId="0" borderId="13" xfId="0" applyNumberFormat="1" applyFont="1" applyBorder="1" applyAlignment="1" applyProtection="1">
      <alignment horizontal="center" vertical="center" wrapText="1"/>
      <protection hidden="1"/>
    </xf>
    <xf numFmtId="14" fontId="150" fillId="0" borderId="15" xfId="0" applyNumberFormat="1" applyFont="1" applyBorder="1" applyAlignment="1" applyProtection="1">
      <alignment horizontal="center" vertical="center" wrapText="1"/>
      <protection hidden="1"/>
    </xf>
    <xf numFmtId="0" fontId="103" fillId="0" borderId="0" xfId="87" applyFont="1" applyAlignment="1">
      <alignment horizontal="center"/>
    </xf>
    <xf numFmtId="0" fontId="96" fillId="0" borderId="0" xfId="87" applyFont="1"/>
    <xf numFmtId="0" fontId="96" fillId="0" borderId="0" xfId="0" applyFont="1" applyAlignment="1">
      <alignment horizontal="left"/>
    </xf>
    <xf numFmtId="0" fontId="111" fillId="0" borderId="0" xfId="0" applyFont="1" applyAlignment="1" applyProtection="1">
      <alignment horizontal="center" vertical="center"/>
      <protection locked="0"/>
    </xf>
    <xf numFmtId="0" fontId="96" fillId="30" borderId="0" xfId="78" applyFont="1" applyFill="1" applyAlignment="1">
      <alignment horizontal="center"/>
    </xf>
    <xf numFmtId="0" fontId="0" fillId="35" borderId="0" xfId="0" applyFill="1" applyAlignment="1">
      <alignment horizontal="center"/>
    </xf>
    <xf numFmtId="0" fontId="103" fillId="0" borderId="0" xfId="87" applyFont="1" applyAlignment="1" applyProtection="1">
      <alignment horizontal="center"/>
      <protection locked="0"/>
    </xf>
    <xf numFmtId="0" fontId="166" fillId="35" borderId="0" xfId="0" applyFont="1" applyFill="1" applyAlignment="1">
      <alignment horizontal="center" vertical="center"/>
    </xf>
    <xf numFmtId="0" fontId="164" fillId="35" borderId="0" xfId="0" applyFont="1" applyFill="1" applyAlignment="1">
      <alignment horizontal="center" vertical="center"/>
    </xf>
    <xf numFmtId="0" fontId="165" fillId="33" borderId="0" xfId="0" applyFont="1" applyFill="1" applyAlignment="1">
      <alignment horizontal="left" vertical="center"/>
    </xf>
    <xf numFmtId="0" fontId="165" fillId="33" borderId="172" xfId="0" applyFont="1" applyFill="1" applyBorder="1" applyAlignment="1">
      <alignment horizontal="left" vertical="center"/>
    </xf>
    <xf numFmtId="176" fontId="224" fillId="0" borderId="77" xfId="143" applyNumberFormat="1" applyFont="1" applyBorder="1" applyAlignment="1" applyProtection="1">
      <alignment horizontal="center" vertical="center"/>
      <protection hidden="1"/>
    </xf>
    <xf numFmtId="176" fontId="224" fillId="0" borderId="78" xfId="143" applyNumberFormat="1" applyFont="1" applyBorder="1" applyAlignment="1" applyProtection="1">
      <alignment horizontal="center" vertical="center"/>
      <protection hidden="1"/>
    </xf>
    <xf numFmtId="0" fontId="65" fillId="26" borderId="0" xfId="143" applyFont="1" applyFill="1" applyAlignment="1">
      <alignment horizontal="left" vertical="center"/>
    </xf>
    <xf numFmtId="0" fontId="65" fillId="26" borderId="23" xfId="143" applyFont="1" applyFill="1" applyBorder="1" applyAlignment="1">
      <alignment horizontal="left" vertical="center"/>
    </xf>
    <xf numFmtId="0" fontId="64" fillId="26" borderId="0" xfId="143" applyFont="1" applyFill="1" applyAlignment="1">
      <alignment horizontal="left" vertical="center"/>
    </xf>
    <xf numFmtId="0" fontId="64" fillId="26" borderId="0" xfId="143" applyFont="1" applyFill="1" applyAlignment="1">
      <alignment horizontal="center" vertical="center"/>
    </xf>
    <xf numFmtId="0" fontId="65" fillId="26" borderId="167" xfId="143" applyFont="1" applyFill="1" applyBorder="1" applyAlignment="1" applyProtection="1">
      <alignment horizontal="center"/>
      <protection locked="0"/>
    </xf>
    <xf numFmtId="0" fontId="221" fillId="26" borderId="121" xfId="143" applyFont="1" applyFill="1" applyBorder="1" applyAlignment="1" applyProtection="1">
      <alignment horizontal="center"/>
      <protection locked="0"/>
    </xf>
    <xf numFmtId="0" fontId="225" fillId="0" borderId="76" xfId="143" applyFont="1" applyBorder="1" applyAlignment="1">
      <alignment horizontal="right" vertical="center"/>
    </xf>
    <xf numFmtId="0" fontId="225" fillId="0" borderId="77" xfId="143" applyFont="1" applyBorder="1" applyAlignment="1">
      <alignment horizontal="right" vertical="center"/>
    </xf>
    <xf numFmtId="0" fontId="225" fillId="0" borderId="78" xfId="143" applyFont="1" applyBorder="1" applyAlignment="1">
      <alignment horizontal="right" vertical="center"/>
    </xf>
    <xf numFmtId="176" fontId="226" fillId="0" borderId="77" xfId="143" applyNumberFormat="1" applyFont="1" applyBorder="1" applyAlignment="1" applyProtection="1">
      <alignment horizontal="center" vertical="center"/>
      <protection hidden="1"/>
    </xf>
    <xf numFmtId="176" fontId="226" fillId="0" borderId="78" xfId="143" applyNumberFormat="1" applyFont="1" applyBorder="1" applyAlignment="1" applyProtection="1">
      <alignment horizontal="center" vertical="center"/>
      <protection hidden="1"/>
    </xf>
    <xf numFmtId="0" fontId="64" fillId="0" borderId="0" xfId="143" applyFont="1" applyAlignment="1">
      <alignment horizontal="center" vertical="center" wrapText="1"/>
    </xf>
    <xf numFmtId="0" fontId="68" fillId="26" borderId="161" xfId="143" applyFont="1" applyFill="1" applyBorder="1" applyAlignment="1">
      <alignment horizontal="center" vertical="center"/>
    </xf>
    <xf numFmtId="0" fontId="65" fillId="26" borderId="80" xfId="143" applyFont="1" applyFill="1" applyBorder="1" applyAlignment="1" applyProtection="1">
      <alignment horizontal="center"/>
      <protection locked="0"/>
    </xf>
    <xf numFmtId="0" fontId="221" fillId="26" borderId="165" xfId="143" applyFont="1" applyFill="1" applyBorder="1" applyAlignment="1" applyProtection="1">
      <alignment horizontal="center"/>
      <protection locked="0"/>
    </xf>
    <xf numFmtId="0" fontId="55" fillId="0" borderId="0" xfId="143" applyFont="1" applyAlignment="1">
      <alignment horizontal="center" vertical="center"/>
    </xf>
    <xf numFmtId="0" fontId="55" fillId="0" borderId="0" xfId="143" applyFont="1" applyAlignment="1">
      <alignment horizontal="center"/>
    </xf>
    <xf numFmtId="0" fontId="223" fillId="0" borderId="76" xfId="143" applyFont="1" applyBorder="1" applyAlignment="1">
      <alignment horizontal="right" vertical="center"/>
    </xf>
    <xf numFmtId="0" fontId="223" fillId="0" borderId="77" xfId="143" applyFont="1" applyBorder="1" applyAlignment="1">
      <alignment horizontal="right" vertical="center"/>
    </xf>
    <xf numFmtId="0" fontId="223" fillId="0" borderId="78" xfId="143" applyFont="1" applyBorder="1" applyAlignment="1">
      <alignment horizontal="right" vertical="center"/>
    </xf>
    <xf numFmtId="0" fontId="71" fillId="0" borderId="15" xfId="0" applyFont="1" applyBorder="1" applyAlignment="1">
      <alignment horizontal="center" vertical="center" wrapText="1"/>
    </xf>
    <xf numFmtId="0" fontId="71" fillId="0" borderId="13" xfId="0" applyFont="1" applyBorder="1" applyAlignment="1">
      <alignment horizontal="center" vertical="center" wrapText="1"/>
    </xf>
    <xf numFmtId="0" fontId="71" fillId="0" borderId="17" xfId="0" applyFont="1" applyBorder="1" applyAlignment="1">
      <alignment horizontal="center" vertical="center" wrapText="1"/>
    </xf>
    <xf numFmtId="0" fontId="101" fillId="0" borderId="15" xfId="0" applyFont="1" applyBorder="1" applyAlignment="1">
      <alignment horizontal="right" vertical="center"/>
    </xf>
    <xf numFmtId="0" fontId="101" fillId="0" borderId="13" xfId="0" applyFont="1" applyBorder="1" applyAlignment="1">
      <alignment horizontal="right" vertical="center"/>
    </xf>
    <xf numFmtId="0" fontId="101" fillId="0" borderId="17" xfId="0" applyFont="1" applyBorder="1" applyAlignment="1">
      <alignment horizontal="right" vertical="center"/>
    </xf>
    <xf numFmtId="0" fontId="144" fillId="0" borderId="16" xfId="0" applyFont="1" applyBorder="1" applyAlignment="1">
      <alignment horizontal="center" vertical="top" wrapText="1"/>
    </xf>
    <xf numFmtId="49" fontId="96" fillId="0" borderId="34" xfId="0" applyNumberFormat="1" applyFont="1" applyBorder="1" applyAlignment="1">
      <alignment horizontal="center" vertical="center"/>
    </xf>
    <xf numFmtId="49" fontId="96" fillId="0" borderId="36" xfId="0" applyNumberFormat="1" applyFont="1" applyBorder="1" applyAlignment="1">
      <alignment horizontal="center" vertical="center"/>
    </xf>
    <xf numFmtId="0" fontId="96" fillId="0" borderId="34" xfId="0" applyFont="1" applyBorder="1" applyAlignment="1">
      <alignment horizontal="center" vertical="center"/>
    </xf>
    <xf numFmtId="0" fontId="96" fillId="0" borderId="36" xfId="0" applyFont="1" applyBorder="1" applyAlignment="1">
      <alignment horizontal="center" vertical="center"/>
    </xf>
    <xf numFmtId="0" fontId="98" fillId="0" borderId="59" xfId="0" applyFont="1" applyBorder="1" applyAlignment="1">
      <alignment horizontal="left" vertical="center"/>
    </xf>
    <xf numFmtId="0" fontId="98" fillId="0" borderId="60" xfId="0" applyFont="1" applyBorder="1" applyAlignment="1">
      <alignment horizontal="left" vertical="center"/>
    </xf>
    <xf numFmtId="0" fontId="98" fillId="0" borderId="15" xfId="0" applyFont="1" applyBorder="1" applyAlignment="1">
      <alignment horizontal="left" vertical="center"/>
    </xf>
    <xf numFmtId="0" fontId="98" fillId="0" borderId="17" xfId="0" applyFont="1" applyBorder="1" applyAlignment="1">
      <alignment horizontal="left" vertical="center"/>
    </xf>
    <xf numFmtId="169" fontId="196" fillId="0" borderId="55" xfId="0" applyNumberFormat="1" applyFont="1" applyBorder="1" applyAlignment="1" applyProtection="1">
      <alignment horizontal="center" vertical="center"/>
      <protection locked="0"/>
    </xf>
    <xf numFmtId="169" fontId="196" fillId="0" borderId="56" xfId="0" applyNumberFormat="1" applyFont="1" applyBorder="1" applyAlignment="1" applyProtection="1">
      <alignment horizontal="center" vertical="center"/>
      <protection locked="0"/>
    </xf>
    <xf numFmtId="169" fontId="196" fillId="0" borderId="57" xfId="0" applyNumberFormat="1" applyFont="1" applyBorder="1" applyAlignment="1" applyProtection="1">
      <alignment horizontal="center" vertical="center"/>
      <protection locked="0"/>
    </xf>
    <xf numFmtId="169" fontId="168" fillId="0" borderId="59" xfId="0" applyNumberFormat="1" applyFont="1" applyBorder="1" applyAlignment="1">
      <alignment horizontal="center" vertical="center"/>
    </xf>
    <xf numFmtId="169" fontId="168" fillId="0" borderId="16" xfId="0" applyNumberFormat="1" applyFont="1" applyBorder="1" applyAlignment="1">
      <alignment horizontal="center" vertical="center"/>
    </xf>
    <xf numFmtId="169" fontId="168" fillId="0" borderId="60" xfId="0" applyNumberFormat="1" applyFont="1" applyBorder="1" applyAlignment="1">
      <alignment horizontal="center" vertical="center"/>
    </xf>
    <xf numFmtId="0" fontId="98" fillId="0" borderId="85" xfId="0" applyFont="1" applyBorder="1" applyAlignment="1">
      <alignment horizontal="left" vertical="center"/>
    </xf>
    <xf numFmtId="0" fontId="98" fillId="0" borderId="87" xfId="0" applyFont="1" applyBorder="1" applyAlignment="1">
      <alignment horizontal="left" vertical="center"/>
    </xf>
    <xf numFmtId="169" fontId="96" fillId="0" borderId="34" xfId="0" applyNumberFormat="1" applyFont="1" applyBorder="1" applyAlignment="1">
      <alignment horizontal="center" vertical="center"/>
    </xf>
    <xf numFmtId="169" fontId="96" fillId="0" borderId="36" xfId="0" applyNumberFormat="1" applyFont="1" applyBorder="1" applyAlignment="1">
      <alignment horizontal="center" vertical="center"/>
    </xf>
    <xf numFmtId="169" fontId="219" fillId="0" borderId="81" xfId="0" applyNumberFormat="1" applyFont="1" applyBorder="1" applyAlignment="1" applyProtection="1">
      <alignment horizontal="center" vertical="center"/>
      <protection locked="0"/>
    </xf>
    <xf numFmtId="169" fontId="219" fillId="0" borderId="82" xfId="0" applyNumberFormat="1" applyFont="1" applyBorder="1" applyAlignment="1" applyProtection="1">
      <alignment horizontal="center" vertical="center"/>
      <protection locked="0"/>
    </xf>
    <xf numFmtId="169" fontId="219" fillId="0" borderId="160" xfId="0" applyNumberFormat="1" applyFont="1" applyBorder="1" applyAlignment="1" applyProtection="1">
      <alignment horizontal="center" vertical="center"/>
      <protection locked="0"/>
    </xf>
    <xf numFmtId="0" fontId="21" fillId="0" borderId="81" xfId="78" applyFont="1" applyBorder="1" applyAlignment="1">
      <alignment horizontal="left" vertical="center" wrapText="1"/>
    </xf>
    <xf numFmtId="0" fontId="21" fillId="0" borderId="82" xfId="78" applyFont="1" applyBorder="1" applyAlignment="1">
      <alignment horizontal="left" vertical="center" wrapText="1"/>
    </xf>
    <xf numFmtId="0" fontId="21" fillId="0" borderId="83" xfId="78" applyFont="1" applyBorder="1" applyAlignment="1">
      <alignment horizontal="left" vertical="center" wrapText="1"/>
    </xf>
    <xf numFmtId="0" fontId="21" fillId="0" borderId="80" xfId="78" applyFont="1" applyBorder="1" applyAlignment="1">
      <alignment horizontal="left" vertical="center"/>
    </xf>
    <xf numFmtId="0" fontId="21" fillId="0" borderId="13" xfId="78" applyFont="1" applyBorder="1" applyAlignment="1">
      <alignment horizontal="left" vertical="center"/>
    </xf>
    <xf numFmtId="0" fontId="21" fillId="0" borderId="17" xfId="78" applyFont="1" applyBorder="1" applyAlignment="1">
      <alignment horizontal="left" vertical="center"/>
    </xf>
    <xf numFmtId="0" fontId="200" fillId="0" borderId="12" xfId="142" applyFont="1" applyBorder="1" applyAlignment="1">
      <alignment horizontal="center" vertical="center" wrapText="1"/>
    </xf>
    <xf numFmtId="0" fontId="100" fillId="0" borderId="0" xfId="78" applyFont="1" applyAlignment="1">
      <alignment horizontal="center"/>
    </xf>
    <xf numFmtId="0" fontId="103" fillId="0" borderId="0" xfId="87" applyFont="1" applyAlignment="1">
      <alignment horizontal="center"/>
    </xf>
    <xf numFmtId="0" fontId="22" fillId="0" borderId="85" xfId="78" applyFont="1" applyBorder="1" applyAlignment="1">
      <alignment horizontal="right" vertical="center"/>
    </xf>
    <xf numFmtId="0" fontId="22" fillId="0" borderId="86" xfId="78" applyFont="1" applyBorder="1" applyAlignment="1">
      <alignment horizontal="right" vertical="center"/>
    </xf>
    <xf numFmtId="0" fontId="22" fillId="0" borderId="87" xfId="78" applyFont="1" applyBorder="1" applyAlignment="1">
      <alignment horizontal="right" vertical="center"/>
    </xf>
    <xf numFmtId="0" fontId="21" fillId="0" borderId="30" xfId="78" applyFont="1" applyBorder="1" applyAlignment="1">
      <alignment horizontal="center" vertical="center"/>
    </xf>
    <xf numFmtId="0" fontId="21" fillId="0" borderId="25" xfId="78" applyFont="1" applyBorder="1" applyAlignment="1">
      <alignment horizontal="center" vertical="center"/>
    </xf>
    <xf numFmtId="0" fontId="21" fillId="0" borderId="28" xfId="78" applyFont="1" applyBorder="1" applyAlignment="1">
      <alignment horizontal="center" vertical="center"/>
    </xf>
    <xf numFmtId="0" fontId="22" fillId="0" borderId="79" xfId="78" applyFont="1" applyBorder="1" applyAlignment="1">
      <alignment horizontal="right" vertical="center"/>
    </xf>
    <xf numFmtId="0" fontId="22" fillId="0" borderId="64" xfId="78" applyFont="1" applyBorder="1" applyAlignment="1">
      <alignment horizontal="right" vertical="center"/>
    </xf>
    <xf numFmtId="14" fontId="21" fillId="0" borderId="0" xfId="78" applyNumberFormat="1" applyFont="1" applyAlignment="1" applyProtection="1">
      <alignment horizontal="left"/>
      <protection locked="0"/>
    </xf>
    <xf numFmtId="0" fontId="96" fillId="0" borderId="0" xfId="78" applyFont="1" applyAlignment="1">
      <alignment horizontal="center"/>
    </xf>
    <xf numFmtId="0" fontId="111" fillId="0" borderId="0" xfId="0" applyFont="1" applyAlignment="1">
      <alignment horizontal="center" vertical="center"/>
    </xf>
    <xf numFmtId="0" fontId="69" fillId="0" borderId="74" xfId="78" applyFont="1" applyBorder="1" applyAlignment="1">
      <alignment horizontal="center" vertical="center"/>
    </xf>
    <xf numFmtId="0" fontId="69" fillId="0" borderId="75" xfId="78" applyFont="1" applyBorder="1" applyAlignment="1">
      <alignment horizontal="center" vertical="center"/>
    </xf>
    <xf numFmtId="0" fontId="22" fillId="0" borderId="76" xfId="78" applyFont="1" applyBorder="1" applyAlignment="1" applyProtection="1">
      <alignment horizontal="center"/>
      <protection hidden="1"/>
    </xf>
    <xf numFmtId="0" fontId="22" fillId="0" borderId="77" xfId="78" applyFont="1" applyBorder="1" applyAlignment="1" applyProtection="1">
      <alignment horizontal="center"/>
      <protection hidden="1"/>
    </xf>
    <xf numFmtId="0" fontId="22" fillId="0" borderId="78" xfId="78" applyFont="1" applyBorder="1" applyAlignment="1" applyProtection="1">
      <alignment horizontal="center"/>
      <protection hidden="1"/>
    </xf>
    <xf numFmtId="0" fontId="111" fillId="0" borderId="0" xfId="0" applyFont="1" applyAlignment="1" applyProtection="1">
      <alignment horizontal="center" vertical="center"/>
      <protection hidden="1"/>
    </xf>
    <xf numFmtId="0" fontId="96" fillId="0" borderId="0" xfId="78" applyFont="1" applyAlignment="1" applyProtection="1">
      <alignment horizontal="center"/>
      <protection hidden="1"/>
    </xf>
    <xf numFmtId="0" fontId="96" fillId="0" borderId="80" xfId="78" applyFont="1" applyBorder="1" applyAlignment="1" applyProtection="1">
      <alignment horizontal="left"/>
      <protection hidden="1"/>
    </xf>
    <xf numFmtId="0" fontId="96" fillId="0" borderId="13" xfId="78" applyFont="1" applyBorder="1" applyAlignment="1" applyProtection="1">
      <alignment horizontal="left"/>
      <protection hidden="1"/>
    </xf>
    <xf numFmtId="0" fontId="96" fillId="0" borderId="17" xfId="78" applyFont="1" applyBorder="1" applyAlignment="1" applyProtection="1">
      <alignment horizontal="left"/>
      <protection hidden="1"/>
    </xf>
    <xf numFmtId="0" fontId="22" fillId="0" borderId="79" xfId="78" applyFont="1" applyBorder="1" applyAlignment="1" applyProtection="1">
      <alignment horizontal="right"/>
      <protection hidden="1"/>
    </xf>
    <xf numFmtId="0" fontId="22" fillId="0" borderId="64" xfId="78" applyFont="1" applyBorder="1" applyAlignment="1" applyProtection="1">
      <alignment horizontal="right"/>
      <protection hidden="1"/>
    </xf>
    <xf numFmtId="0" fontId="24" fillId="28" borderId="25" xfId="78" applyFont="1" applyFill="1" applyBorder="1" applyAlignment="1" applyProtection="1">
      <alignment horizontal="center"/>
      <protection hidden="1"/>
    </xf>
    <xf numFmtId="0" fontId="21" fillId="0" borderId="30" xfId="78" applyFont="1" applyBorder="1" applyAlignment="1" applyProtection="1">
      <alignment horizontal="center"/>
      <protection hidden="1"/>
    </xf>
    <xf numFmtId="0" fontId="21" fillId="0" borderId="25" xfId="78" applyFont="1" applyBorder="1" applyAlignment="1" applyProtection="1">
      <alignment horizontal="center"/>
      <protection hidden="1"/>
    </xf>
    <xf numFmtId="0" fontId="21" fillId="0" borderId="28" xfId="78" applyFont="1" applyBorder="1" applyAlignment="1" applyProtection="1">
      <alignment horizontal="center"/>
      <protection hidden="1"/>
    </xf>
    <xf numFmtId="0" fontId="21" fillId="0" borderId="81" xfId="78" applyFont="1" applyBorder="1" applyAlignment="1" applyProtection="1">
      <alignment horizontal="left" wrapText="1"/>
      <protection hidden="1"/>
    </xf>
    <xf numFmtId="0" fontId="21" fillId="0" borderId="82" xfId="78" applyFont="1" applyBorder="1" applyAlignment="1" applyProtection="1">
      <alignment horizontal="left" wrapText="1"/>
      <protection hidden="1"/>
    </xf>
    <xf numFmtId="0" fontId="21" fillId="0" borderId="83" xfId="78" applyFont="1" applyBorder="1" applyAlignment="1" applyProtection="1">
      <alignment horizontal="left" wrapText="1"/>
      <protection hidden="1"/>
    </xf>
    <xf numFmtId="0" fontId="21" fillId="0" borderId="80" xfId="78" applyFont="1" applyBorder="1" applyAlignment="1" applyProtection="1">
      <alignment horizontal="left"/>
      <protection hidden="1"/>
    </xf>
    <xf numFmtId="0" fontId="21" fillId="0" borderId="13" xfId="78" applyFont="1" applyBorder="1" applyAlignment="1" applyProtection="1">
      <alignment horizontal="left"/>
      <protection hidden="1"/>
    </xf>
    <xf numFmtId="0" fontId="21" fillId="0" borderId="17" xfId="78" applyFont="1" applyBorder="1" applyAlignment="1" applyProtection="1">
      <alignment horizontal="left"/>
      <protection hidden="1"/>
    </xf>
    <xf numFmtId="0" fontId="24" fillId="0" borderId="76" xfId="78" applyFont="1" applyBorder="1" applyAlignment="1" applyProtection="1">
      <alignment horizontal="center"/>
      <protection hidden="1"/>
    </xf>
    <xf numFmtId="0" fontId="24" fillId="0" borderId="77" xfId="78" applyFont="1" applyBorder="1" applyAlignment="1" applyProtection="1">
      <alignment horizontal="center"/>
      <protection hidden="1"/>
    </xf>
    <xf numFmtId="0" fontId="24" fillId="0" borderId="78" xfId="78" applyFont="1" applyBorder="1" applyAlignment="1" applyProtection="1">
      <alignment horizontal="center"/>
      <protection hidden="1"/>
    </xf>
    <xf numFmtId="0" fontId="69" fillId="0" borderId="74" xfId="78" applyFont="1" applyBorder="1" applyAlignment="1" applyProtection="1">
      <alignment horizontal="center"/>
      <protection hidden="1"/>
    </xf>
    <xf numFmtId="0" fontId="69" fillId="0" borderId="75" xfId="78" applyFont="1" applyBorder="1" applyAlignment="1" applyProtection="1">
      <alignment horizontal="center"/>
      <protection hidden="1"/>
    </xf>
    <xf numFmtId="0" fontId="96" fillId="0" borderId="81" xfId="78" applyFont="1" applyBorder="1" applyAlignment="1" applyProtection="1">
      <alignment horizontal="left"/>
      <protection hidden="1"/>
    </xf>
    <xf numFmtId="0" fontId="96" fillId="0" borderId="82" xfId="78" applyFont="1" applyBorder="1" applyAlignment="1" applyProtection="1">
      <alignment horizontal="left"/>
      <protection hidden="1"/>
    </xf>
    <xf numFmtId="0" fontId="96" fillId="0" borderId="83" xfId="78" applyFont="1" applyBorder="1" applyAlignment="1" applyProtection="1">
      <alignment horizontal="left"/>
      <protection hidden="1"/>
    </xf>
    <xf numFmtId="0" fontId="96" fillId="0" borderId="84" xfId="78" applyFont="1" applyBorder="1" applyAlignment="1" applyProtection="1">
      <alignment horizontal="left"/>
      <protection hidden="1"/>
    </xf>
    <xf numFmtId="0" fontId="96" fillId="0" borderId="56" xfId="78" applyFont="1" applyBorder="1" applyAlignment="1" applyProtection="1">
      <alignment horizontal="left"/>
      <protection hidden="1"/>
    </xf>
    <xf numFmtId="0" fontId="96" fillId="0" borderId="57" xfId="78" applyFont="1" applyBorder="1" applyAlignment="1" applyProtection="1">
      <alignment horizontal="left"/>
      <protection hidden="1"/>
    </xf>
    <xf numFmtId="0" fontId="96" fillId="0" borderId="24" xfId="78" applyFont="1" applyBorder="1" applyAlignment="1" applyProtection="1">
      <alignment horizontal="left"/>
      <protection hidden="1"/>
    </xf>
    <xf numFmtId="0" fontId="96" fillId="0" borderId="0" xfId="78" applyFont="1" applyAlignment="1" applyProtection="1">
      <alignment horizontal="left"/>
      <protection hidden="1"/>
    </xf>
    <xf numFmtId="0" fontId="21" fillId="0" borderId="81" xfId="78" applyFont="1" applyBorder="1" applyAlignment="1" applyProtection="1">
      <alignment horizontal="left"/>
      <protection hidden="1"/>
    </xf>
    <xf numFmtId="0" fontId="22" fillId="0" borderId="85" xfId="78" applyFont="1" applyBorder="1" applyAlignment="1" applyProtection="1">
      <alignment horizontal="right"/>
      <protection hidden="1"/>
    </xf>
    <xf numFmtId="0" fontId="22" fillId="0" borderId="86" xfId="78" applyFont="1" applyBorder="1" applyAlignment="1" applyProtection="1">
      <alignment horizontal="right"/>
      <protection hidden="1"/>
    </xf>
    <xf numFmtId="0" fontId="22" fillId="0" borderId="87" xfId="78" applyFont="1" applyBorder="1" applyAlignment="1" applyProtection="1">
      <alignment horizontal="right"/>
      <protection hidden="1"/>
    </xf>
    <xf numFmtId="0" fontId="103" fillId="0" borderId="0" xfId="87" applyFont="1" applyAlignment="1" applyProtection="1">
      <alignment horizontal="center"/>
      <protection hidden="1"/>
    </xf>
    <xf numFmtId="0" fontId="22" fillId="0" borderId="0" xfId="78" applyFont="1" applyAlignment="1" applyProtection="1">
      <alignment horizontal="center" vertical="center"/>
      <protection hidden="1"/>
    </xf>
    <xf numFmtId="0" fontId="24" fillId="0" borderId="0" xfId="78" applyFont="1" applyAlignment="1" applyProtection="1">
      <alignment horizontal="center" vertical="center"/>
      <protection hidden="1"/>
    </xf>
    <xf numFmtId="0" fontId="21" fillId="0" borderId="0" xfId="78" applyFont="1" applyAlignment="1" applyProtection="1">
      <alignment horizontal="left" vertical="center"/>
      <protection hidden="1"/>
    </xf>
    <xf numFmtId="0" fontId="5" fillId="0" borderId="76" xfId="78" applyFont="1" applyBorder="1" applyAlignment="1" applyProtection="1">
      <alignment horizontal="center" vertical="center"/>
      <protection hidden="1"/>
    </xf>
    <xf numFmtId="0" fontId="5" fillId="0" borderId="77" xfId="78" applyFont="1" applyBorder="1" applyAlignment="1" applyProtection="1">
      <alignment horizontal="center" vertical="center"/>
      <protection hidden="1"/>
    </xf>
    <xf numFmtId="0" fontId="5" fillId="0" borderId="78" xfId="78" applyFont="1" applyBorder="1" applyAlignment="1" applyProtection="1">
      <alignment horizontal="center" vertical="center"/>
      <protection hidden="1"/>
    </xf>
    <xf numFmtId="4" fontId="21" fillId="0" borderId="0" xfId="78" applyNumberFormat="1" applyFont="1" applyAlignment="1" applyProtection="1">
      <alignment horizontal="left" vertical="top"/>
      <protection hidden="1"/>
    </xf>
    <xf numFmtId="17" fontId="170" fillId="0" borderId="0" xfId="78" applyNumberFormat="1" applyFont="1" applyAlignment="1" applyProtection="1">
      <alignment horizontal="center" vertical="center"/>
      <protection hidden="1"/>
    </xf>
    <xf numFmtId="0" fontId="131" fillId="0" borderId="0" xfId="78" applyFont="1" applyAlignment="1" applyProtection="1">
      <alignment horizontal="center" vertical="center"/>
      <protection hidden="1"/>
    </xf>
    <xf numFmtId="0" fontId="100" fillId="0" borderId="0" xfId="78" applyFont="1" applyAlignment="1" applyProtection="1">
      <alignment horizontal="center"/>
      <protection hidden="1"/>
    </xf>
    <xf numFmtId="0" fontId="21" fillId="0" borderId="66" xfId="78" applyFont="1" applyBorder="1" applyAlignment="1" applyProtection="1">
      <alignment horizontal="left" wrapText="1"/>
      <protection hidden="1"/>
    </xf>
    <xf numFmtId="0" fontId="21" fillId="0" borderId="65" xfId="78" applyFont="1" applyBorder="1" applyAlignment="1" applyProtection="1">
      <alignment horizontal="left" wrapText="1"/>
      <protection hidden="1"/>
    </xf>
    <xf numFmtId="0" fontId="21" fillId="0" borderId="67" xfId="78" applyFont="1" applyBorder="1" applyAlignment="1" applyProtection="1">
      <alignment horizontal="left" wrapText="1"/>
      <protection hidden="1"/>
    </xf>
    <xf numFmtId="0" fontId="21" fillId="0" borderId="12" xfId="78" applyFont="1" applyBorder="1" applyAlignment="1" applyProtection="1">
      <alignment horizontal="left" wrapText="1"/>
      <protection hidden="1"/>
    </xf>
    <xf numFmtId="0" fontId="103" fillId="0" borderId="15" xfId="0" applyFont="1" applyBorder="1" applyAlignment="1">
      <alignment horizontal="right" vertical="center"/>
    </xf>
    <xf numFmtId="0" fontId="103" fillId="0" borderId="17" xfId="0" applyFont="1" applyBorder="1" applyAlignment="1">
      <alignment horizontal="right" vertical="center"/>
    </xf>
    <xf numFmtId="0" fontId="112" fillId="0" borderId="0" xfId="0" applyFont="1" applyAlignment="1">
      <alignment horizontal="center"/>
    </xf>
    <xf numFmtId="0" fontId="112" fillId="0" borderId="16" xfId="0" applyFont="1" applyBorder="1" applyAlignment="1">
      <alignment horizontal="center" vertical="center"/>
    </xf>
    <xf numFmtId="0" fontId="117" fillId="0" borderId="15" xfId="0" applyFont="1" applyBorder="1" applyAlignment="1">
      <alignment horizontal="right" vertical="center"/>
    </xf>
    <xf numFmtId="0" fontId="117" fillId="0" borderId="17" xfId="0" applyFont="1" applyBorder="1" applyAlignment="1">
      <alignment horizontal="right" vertical="center"/>
    </xf>
    <xf numFmtId="0" fontId="100" fillId="0" borderId="34" xfId="0" applyFont="1" applyBorder="1" applyAlignment="1">
      <alignment horizontal="center" vertical="center"/>
    </xf>
    <xf numFmtId="0" fontId="100" fillId="0" borderId="35" xfId="0" applyFont="1" applyBorder="1" applyAlignment="1">
      <alignment horizontal="center" vertical="center"/>
    </xf>
    <xf numFmtId="0" fontId="100" fillId="0" borderId="36" xfId="0" applyFont="1" applyBorder="1" applyAlignment="1">
      <alignment horizontal="center" vertical="center"/>
    </xf>
    <xf numFmtId="166" fontId="100" fillId="0" borderId="34" xfId="122" applyFont="1" applyBorder="1" applyAlignment="1" applyProtection="1">
      <alignment horizontal="center" vertical="center"/>
    </xf>
    <xf numFmtId="166" fontId="100" fillId="0" borderId="35" xfId="122" applyFont="1" applyBorder="1" applyAlignment="1" applyProtection="1">
      <alignment horizontal="center" vertical="center"/>
    </xf>
    <xf numFmtId="166" fontId="100" fillId="0" borderId="36" xfId="122" applyFont="1" applyBorder="1" applyAlignment="1" applyProtection="1">
      <alignment horizontal="center" vertical="center"/>
    </xf>
    <xf numFmtId="0" fontId="211" fillId="0" borderId="15" xfId="0" applyFont="1" applyBorder="1" applyAlignment="1">
      <alignment horizontal="right" vertical="center"/>
    </xf>
    <xf numFmtId="0" fontId="211" fillId="0" borderId="13" xfId="0" applyFont="1" applyBorder="1" applyAlignment="1">
      <alignment horizontal="right" vertical="center"/>
    </xf>
    <xf numFmtId="0" fontId="68" fillId="0" borderId="158" xfId="79" applyFont="1" applyBorder="1" applyAlignment="1" applyProtection="1">
      <alignment horizontal="center" vertical="center"/>
      <protection hidden="1"/>
    </xf>
    <xf numFmtId="0" fontId="68" fillId="0" borderId="124" xfId="79" applyFont="1" applyBorder="1" applyAlignment="1" applyProtection="1">
      <alignment horizontal="center" vertical="center"/>
      <protection hidden="1"/>
    </xf>
    <xf numFmtId="0" fontId="68" fillId="0" borderId="159" xfId="79" applyFont="1" applyBorder="1" applyAlignment="1" applyProtection="1">
      <alignment horizontal="center" vertical="center"/>
      <protection hidden="1"/>
    </xf>
    <xf numFmtId="0" fontId="65" fillId="0" borderId="40" xfId="79" applyFont="1" applyBorder="1" applyAlignment="1">
      <alignment horizontal="center" vertical="center"/>
    </xf>
    <xf numFmtId="0" fontId="65" fillId="0" borderId="44" xfId="79" applyFont="1" applyBorder="1" applyAlignment="1">
      <alignment horizontal="center" vertical="center"/>
    </xf>
    <xf numFmtId="0" fontId="65" fillId="0" borderId="49" xfId="79" applyFont="1" applyBorder="1" applyAlignment="1">
      <alignment horizontal="center" vertical="center"/>
    </xf>
    <xf numFmtId="0" fontId="65" fillId="0" borderId="130" xfId="79" applyFont="1" applyBorder="1" applyAlignment="1">
      <alignment horizontal="center" vertical="center"/>
    </xf>
    <xf numFmtId="0" fontId="65" fillId="0" borderId="142" xfId="79" applyFont="1" applyBorder="1" applyAlignment="1">
      <alignment horizontal="center" vertical="center"/>
    </xf>
    <xf numFmtId="0" fontId="65" fillId="0" borderId="110" xfId="79" applyFont="1" applyBorder="1" applyAlignment="1">
      <alignment horizontal="center" vertical="center"/>
    </xf>
    <xf numFmtId="0" fontId="190" fillId="0" borderId="150" xfId="79" applyFont="1" applyBorder="1" applyAlignment="1" applyProtection="1">
      <alignment horizontal="left" vertical="top" wrapText="1"/>
      <protection hidden="1"/>
    </xf>
    <xf numFmtId="0" fontId="190" fillId="0" borderId="150" xfId="0" applyFont="1" applyBorder="1" applyAlignment="1" applyProtection="1">
      <alignment horizontal="left" vertical="top" wrapText="1"/>
      <protection hidden="1"/>
    </xf>
    <xf numFmtId="0" fontId="65" fillId="0" borderId="40" xfId="79" applyFont="1" applyBorder="1" applyAlignment="1" applyProtection="1">
      <alignment horizontal="center" vertical="center"/>
      <protection locked="0"/>
    </xf>
    <xf numFmtId="0" fontId="65" fillId="0" borderId="49" xfId="79" applyFont="1" applyBorder="1" applyAlignment="1" applyProtection="1">
      <alignment horizontal="center" vertical="center"/>
      <protection locked="0"/>
    </xf>
    <xf numFmtId="0" fontId="85" fillId="0" borderId="154" xfId="79" applyFont="1" applyBorder="1" applyAlignment="1" applyProtection="1">
      <alignment horizontal="center" vertical="center"/>
      <protection hidden="1"/>
    </xf>
    <xf numFmtId="0" fontId="85" fillId="0" borderId="155" xfId="79" applyFont="1" applyBorder="1" applyAlignment="1" applyProtection="1">
      <alignment horizontal="center" vertical="center"/>
      <protection hidden="1"/>
    </xf>
    <xf numFmtId="0" fontId="85" fillId="0" borderId="0" xfId="79" applyFont="1" applyAlignment="1" applyProtection="1">
      <alignment horizontal="center" vertical="center"/>
      <protection hidden="1"/>
    </xf>
    <xf numFmtId="0" fontId="190" fillId="0" borderId="47" xfId="0" applyFont="1" applyBorder="1" applyAlignment="1" applyProtection="1">
      <alignment horizontal="left" vertical="top" wrapText="1"/>
      <protection hidden="1"/>
    </xf>
    <xf numFmtId="0" fontId="190" fillId="0" borderId="131" xfId="79" applyFont="1" applyBorder="1" applyAlignment="1" applyProtection="1">
      <alignment horizontal="center" vertical="center"/>
      <protection locked="0"/>
    </xf>
    <xf numFmtId="0" fontId="190" fillId="0" borderId="56" xfId="79" applyFont="1" applyBorder="1" applyAlignment="1" applyProtection="1">
      <alignment horizontal="center" vertical="center"/>
      <protection locked="0"/>
    </xf>
    <xf numFmtId="0" fontId="190" fillId="0" borderId="132" xfId="79" applyFont="1" applyBorder="1" applyAlignment="1" applyProtection="1">
      <alignment horizontal="center" vertical="center"/>
      <protection locked="0"/>
    </xf>
    <xf numFmtId="0" fontId="190" fillId="0" borderId="133" xfId="79" applyFont="1" applyBorder="1" applyAlignment="1" applyProtection="1">
      <alignment horizontal="center" vertical="center"/>
      <protection locked="0"/>
    </xf>
    <xf numFmtId="0" fontId="190" fillId="0" borderId="0" xfId="79" applyFont="1" applyAlignment="1" applyProtection="1">
      <alignment horizontal="center" vertical="center"/>
      <protection locked="0"/>
    </xf>
    <xf numFmtId="0" fontId="190" fillId="0" borderId="134" xfId="79" applyFont="1" applyBorder="1" applyAlignment="1" applyProtection="1">
      <alignment horizontal="center" vertical="center"/>
      <protection locked="0"/>
    </xf>
    <xf numFmtId="0" fontId="190" fillId="0" borderId="38" xfId="79" applyFont="1" applyBorder="1" applyAlignment="1" applyProtection="1">
      <alignment horizontal="center" vertical="center"/>
      <protection locked="0"/>
    </xf>
    <xf numFmtId="0" fontId="190" fillId="0" borderId="39" xfId="79" applyFont="1" applyBorder="1" applyAlignment="1" applyProtection="1">
      <alignment horizontal="center" vertical="center"/>
      <protection locked="0"/>
    </xf>
    <xf numFmtId="0" fontId="190" fillId="0" borderId="48" xfId="79" applyFont="1" applyBorder="1" applyAlignment="1" applyProtection="1">
      <alignment horizontal="center" vertical="center"/>
      <protection locked="0"/>
    </xf>
    <xf numFmtId="0" fontId="89" fillId="0" borderId="145" xfId="0" applyFont="1" applyBorder="1" applyAlignment="1" applyProtection="1">
      <alignment horizontal="left" vertical="top" wrapText="1"/>
      <protection hidden="1"/>
    </xf>
    <xf numFmtId="0" fontId="89" fillId="0" borderId="152" xfId="0" applyFont="1" applyBorder="1" applyAlignment="1" applyProtection="1">
      <alignment horizontal="left" vertical="top" wrapText="1"/>
      <protection hidden="1"/>
    </xf>
    <xf numFmtId="0" fontId="65" fillId="0" borderId="145" xfId="79" applyFont="1" applyBorder="1" applyAlignment="1" applyProtection="1">
      <alignment horizontal="left" vertical="center" wrapText="1"/>
      <protection locked="0"/>
    </xf>
    <xf numFmtId="0" fontId="206" fillId="0" borderId="143" xfId="79" applyFont="1" applyBorder="1" applyAlignment="1" applyProtection="1">
      <alignment horizontal="right" vertical="center"/>
      <protection hidden="1"/>
    </xf>
    <xf numFmtId="0" fontId="206" fillId="0" borderId="13" xfId="79" applyFont="1" applyBorder="1" applyAlignment="1" applyProtection="1">
      <alignment horizontal="right" vertical="center"/>
      <protection hidden="1"/>
    </xf>
    <xf numFmtId="0" fontId="206" fillId="0" borderId="17" xfId="79" applyFont="1" applyBorder="1" applyAlignment="1" applyProtection="1">
      <alignment horizontal="right" vertical="center"/>
      <protection hidden="1"/>
    </xf>
    <xf numFmtId="0" fontId="202" fillId="0" borderId="0" xfId="142" applyFont="1" applyAlignment="1" applyProtection="1">
      <alignment horizontal="center" vertical="center"/>
    </xf>
    <xf numFmtId="0" fontId="78" fillId="0" borderId="0" xfId="102" applyFont="1" applyAlignment="1" applyProtection="1">
      <alignment horizontal="center" vertical="center"/>
      <protection hidden="1"/>
    </xf>
    <xf numFmtId="0" fontId="46" fillId="0" borderId="0" xfId="102" applyFont="1" applyAlignment="1">
      <alignment horizontal="center" vertical="center"/>
    </xf>
    <xf numFmtId="0" fontId="77" fillId="0" borderId="12" xfId="102" applyFont="1" applyBorder="1" applyAlignment="1">
      <alignment horizontal="center" vertical="center"/>
    </xf>
    <xf numFmtId="0" fontId="201" fillId="0" borderId="0" xfId="142" applyFont="1" applyAlignment="1" applyProtection="1">
      <alignment horizontal="center" vertical="center"/>
    </xf>
    <xf numFmtId="0" fontId="78" fillId="0" borderId="16" xfId="102" applyFont="1" applyBorder="1" applyAlignment="1" applyProtection="1">
      <alignment horizontal="center" vertical="top"/>
      <protection hidden="1"/>
    </xf>
    <xf numFmtId="0" fontId="47" fillId="0" borderId="0" xfId="102" applyFont="1" applyAlignment="1">
      <alignment horizontal="center" vertical="center" wrapText="1"/>
    </xf>
    <xf numFmtId="0" fontId="99" fillId="0" borderId="12" xfId="0" applyFont="1" applyBorder="1" applyAlignment="1" applyProtection="1">
      <alignment vertical="center"/>
      <protection hidden="1"/>
    </xf>
    <xf numFmtId="4" fontId="100" fillId="0" borderId="12" xfId="0" applyNumberFormat="1" applyFont="1" applyBorder="1" applyAlignment="1" applyProtection="1">
      <alignment vertical="center"/>
      <protection hidden="1"/>
    </xf>
    <xf numFmtId="169" fontId="103" fillId="0" borderId="15" xfId="0" applyNumberFormat="1" applyFont="1" applyBorder="1" applyAlignment="1" applyProtection="1">
      <alignment horizontal="left" vertical="center"/>
      <protection hidden="1"/>
    </xf>
    <xf numFmtId="169" fontId="103" fillId="0" borderId="13" xfId="0" applyNumberFormat="1" applyFont="1" applyBorder="1" applyAlignment="1" applyProtection="1">
      <alignment horizontal="left" vertical="center"/>
      <protection hidden="1"/>
    </xf>
    <xf numFmtId="169" fontId="103" fillId="0" borderId="17" xfId="0" applyNumberFormat="1" applyFont="1" applyBorder="1" applyAlignment="1" applyProtection="1">
      <alignment horizontal="left" vertical="center"/>
      <protection hidden="1"/>
    </xf>
    <xf numFmtId="0" fontId="96" fillId="0" borderId="13" xfId="0" applyFont="1" applyBorder="1" applyAlignment="1" applyProtection="1">
      <alignment horizontal="center"/>
      <protection hidden="1"/>
    </xf>
    <xf numFmtId="0" fontId="98" fillId="0" borderId="12" xfId="0" applyFont="1" applyBorder="1" applyAlignment="1" applyProtection="1">
      <alignment horizontal="center" vertical="justify" wrapText="1"/>
      <protection hidden="1"/>
    </xf>
    <xf numFmtId="166" fontId="96" fillId="0" borderId="12" xfId="122" applyFont="1" applyBorder="1" applyAlignment="1" applyProtection="1">
      <alignment horizontal="center" vertical="center"/>
      <protection hidden="1"/>
    </xf>
    <xf numFmtId="166" fontId="96" fillId="0" borderId="36" xfId="122" applyFont="1" applyBorder="1" applyAlignment="1" applyProtection="1">
      <alignment vertical="center"/>
      <protection hidden="1"/>
    </xf>
    <xf numFmtId="0" fontId="103" fillId="0" borderId="59" xfId="0" applyFont="1" applyBorder="1" applyAlignment="1" applyProtection="1">
      <alignment vertical="center"/>
      <protection hidden="1"/>
    </xf>
    <xf numFmtId="0" fontId="103" fillId="0" borderId="16" xfId="0" applyFont="1" applyBorder="1" applyAlignment="1" applyProtection="1">
      <alignment vertical="center"/>
      <protection hidden="1"/>
    </xf>
    <xf numFmtId="0" fontId="103" fillId="0" borderId="60" xfId="0" applyFont="1" applyBorder="1" applyAlignment="1" applyProtection="1">
      <alignment vertical="center"/>
      <protection hidden="1"/>
    </xf>
    <xf numFmtId="1" fontId="128" fillId="0" borderId="12" xfId="0" applyNumberFormat="1" applyFont="1" applyBorder="1" applyAlignment="1" applyProtection="1">
      <alignment horizontal="center" vertical="center"/>
    </xf>
    <xf numFmtId="4" fontId="96" fillId="0" borderId="12" xfId="0" applyNumberFormat="1" applyFont="1" applyBorder="1" applyAlignment="1" applyProtection="1">
      <alignment vertical="center"/>
      <protection hidden="1"/>
    </xf>
    <xf numFmtId="166" fontId="99" fillId="0" borderId="12" xfId="122" applyFont="1" applyBorder="1" applyAlignment="1" applyProtection="1">
      <alignment vertical="center"/>
      <protection hidden="1"/>
    </xf>
    <xf numFmtId="0" fontId="131" fillId="0" borderId="15" xfId="0" applyFont="1" applyBorder="1" applyAlignment="1" applyProtection="1">
      <alignment vertical="center"/>
      <protection hidden="1"/>
    </xf>
    <xf numFmtId="0" fontId="131" fillId="0" borderId="13" xfId="0" applyFont="1" applyBorder="1" applyAlignment="1" applyProtection="1">
      <alignment vertical="center"/>
      <protection hidden="1"/>
    </xf>
    <xf numFmtId="0" fontId="131" fillId="0" borderId="17" xfId="0" applyFont="1" applyBorder="1" applyAlignment="1" applyProtection="1">
      <alignment vertical="center"/>
      <protection hidden="1"/>
    </xf>
    <xf numFmtId="169" fontId="102" fillId="0" borderId="56" xfId="0" applyNumberFormat="1" applyFont="1" applyBorder="1" applyAlignment="1" applyProtection="1">
      <alignment horizontal="center" vertical="center"/>
      <protection hidden="1"/>
    </xf>
    <xf numFmtId="4" fontId="103" fillId="0" borderId="12" xfId="0" applyNumberFormat="1" applyFont="1" applyBorder="1" applyAlignment="1" applyProtection="1">
      <alignment horizontal="center" vertical="center"/>
      <protection hidden="1"/>
    </xf>
    <xf numFmtId="166" fontId="99" fillId="0" borderId="15" xfId="122" applyFont="1" applyBorder="1" applyAlignment="1" applyProtection="1">
      <alignment vertical="center"/>
      <protection locked="0" hidden="1"/>
    </xf>
    <xf numFmtId="166" fontId="99" fillId="0" borderId="13" xfId="122" applyFont="1" applyBorder="1" applyAlignment="1" applyProtection="1">
      <alignment vertical="center"/>
      <protection locked="0" hidden="1"/>
    </xf>
    <xf numFmtId="166" fontId="99" fillId="0" borderId="17" xfId="122" applyFont="1" applyBorder="1" applyAlignment="1" applyProtection="1">
      <alignment vertical="center"/>
      <protection locked="0" hidden="1"/>
    </xf>
    <xf numFmtId="0" fontId="98" fillId="0" borderId="12" xfId="0" applyFont="1" applyBorder="1" applyAlignment="1" applyProtection="1">
      <alignment vertical="center"/>
      <protection hidden="1"/>
    </xf>
    <xf numFmtId="0" fontId="96" fillId="25" borderId="92" xfId="0" applyFont="1" applyFill="1" applyBorder="1" applyAlignment="1" applyProtection="1">
      <alignment horizontal="center" vertical="center"/>
      <protection hidden="1"/>
    </xf>
    <xf numFmtId="0" fontId="96" fillId="25" borderId="93" xfId="0" applyFont="1" applyFill="1" applyBorder="1" applyAlignment="1" applyProtection="1">
      <alignment horizontal="center" vertical="center"/>
      <protection hidden="1"/>
    </xf>
    <xf numFmtId="0" fontId="96" fillId="25" borderId="94" xfId="0" applyFont="1" applyFill="1" applyBorder="1" applyAlignment="1" applyProtection="1">
      <alignment horizontal="center" vertical="center"/>
      <protection hidden="1"/>
    </xf>
    <xf numFmtId="0" fontId="96" fillId="0" borderId="92" xfId="0" applyFont="1" applyBorder="1" applyAlignment="1" applyProtection="1">
      <alignment horizontal="center" vertical="center"/>
      <protection hidden="1"/>
    </xf>
    <xf numFmtId="0" fontId="96" fillId="0" borderId="93" xfId="0" applyFont="1" applyBorder="1" applyAlignment="1" applyProtection="1">
      <alignment horizontal="center" vertical="center"/>
      <protection hidden="1"/>
    </xf>
    <xf numFmtId="0" fontId="96" fillId="0" borderId="94" xfId="0" applyFont="1" applyBorder="1" applyAlignment="1" applyProtection="1">
      <alignment horizontal="center" vertical="center"/>
      <protection hidden="1"/>
    </xf>
    <xf numFmtId="0" fontId="103" fillId="0" borderId="12" xfId="0" applyFont="1" applyBorder="1" applyAlignment="1" applyProtection="1">
      <alignment horizontal="justify" vertical="justify" wrapText="1"/>
      <protection hidden="1"/>
    </xf>
    <xf numFmtId="0" fontId="96" fillId="25" borderId="103" xfId="0" applyFont="1" applyFill="1" applyBorder="1" applyAlignment="1" applyProtection="1">
      <alignment horizontal="center" vertical="center"/>
      <protection hidden="1"/>
    </xf>
    <xf numFmtId="0" fontId="96" fillId="25" borderId="104" xfId="0" applyFont="1" applyFill="1" applyBorder="1" applyAlignment="1" applyProtection="1">
      <alignment horizontal="center" vertical="center"/>
      <protection hidden="1"/>
    </xf>
    <xf numFmtId="0" fontId="102" fillId="0" borderId="0" xfId="0" applyFont="1" applyAlignment="1" applyProtection="1">
      <alignment horizontal="center" vertical="center"/>
      <protection hidden="1"/>
    </xf>
    <xf numFmtId="0" fontId="103" fillId="0" borderId="12" xfId="0" applyFont="1" applyBorder="1" applyAlignment="1" applyProtection="1">
      <alignment vertical="center"/>
      <protection hidden="1"/>
    </xf>
    <xf numFmtId="166" fontId="100" fillId="0" borderId="12" xfId="122" applyFont="1" applyBorder="1" applyAlignment="1" applyProtection="1">
      <alignment vertical="center"/>
      <protection hidden="1"/>
    </xf>
    <xf numFmtId="169" fontId="96" fillId="0" borderId="95" xfId="0" applyNumberFormat="1" applyFont="1" applyBorder="1" applyAlignment="1" applyProtection="1">
      <alignment horizontal="center" vertical="center"/>
      <protection hidden="1"/>
    </xf>
    <xf numFmtId="0" fontId="96" fillId="25" borderId="95" xfId="0" applyFont="1" applyFill="1" applyBorder="1" applyAlignment="1" applyProtection="1">
      <alignment horizontal="center" vertical="center"/>
      <protection hidden="1"/>
    </xf>
    <xf numFmtId="1" fontId="129" fillId="0" borderId="12" xfId="0" applyNumberFormat="1" applyFont="1" applyBorder="1" applyAlignment="1" applyProtection="1">
      <alignment horizontal="center" vertical="center"/>
      <protection locked="0"/>
    </xf>
    <xf numFmtId="169" fontId="104" fillId="0" borderId="0" xfId="0" applyNumberFormat="1" applyFont="1" applyAlignment="1" applyProtection="1">
      <alignment horizontal="center" vertical="center"/>
      <protection hidden="1"/>
    </xf>
    <xf numFmtId="0" fontId="104" fillId="0" borderId="0" xfId="0" applyFont="1" applyAlignment="1" applyProtection="1">
      <alignment horizontal="center" vertical="center"/>
      <protection hidden="1"/>
    </xf>
    <xf numFmtId="2" fontId="103" fillId="0" borderId="12" xfId="0" applyNumberFormat="1" applyFont="1" applyBorder="1" applyAlignment="1" applyProtection="1">
      <alignment horizontal="center" vertical="center"/>
      <protection hidden="1"/>
    </xf>
    <xf numFmtId="166" fontId="99" fillId="0" borderId="15" xfId="122" applyFont="1" applyBorder="1" applyAlignment="1" applyProtection="1">
      <alignment horizontal="center" vertical="center"/>
      <protection hidden="1"/>
    </xf>
    <xf numFmtId="166" fontId="99" fillId="0" borderId="13" xfId="122" applyFont="1" applyBorder="1" applyAlignment="1" applyProtection="1">
      <alignment horizontal="center" vertical="center"/>
      <protection hidden="1"/>
    </xf>
    <xf numFmtId="166" fontId="99" fillId="0" borderId="17" xfId="122" applyFont="1" applyBorder="1" applyAlignment="1" applyProtection="1">
      <alignment horizontal="center" vertical="center"/>
      <protection hidden="1"/>
    </xf>
    <xf numFmtId="1" fontId="130" fillId="0" borderId="12" xfId="0" applyNumberFormat="1" applyFont="1" applyBorder="1" applyAlignment="1" applyProtection="1">
      <alignment horizontal="center" vertical="center"/>
      <protection locked="0"/>
    </xf>
    <xf numFmtId="1" fontId="128" fillId="0" borderId="12" xfId="0" applyNumberFormat="1" applyFont="1" applyBorder="1" applyAlignment="1" applyProtection="1">
      <alignment horizontal="center" vertical="center"/>
      <protection locked="0"/>
    </xf>
    <xf numFmtId="0" fontId="96" fillId="0" borderId="12" xfId="0" applyFont="1" applyBorder="1" applyAlignment="1" applyProtection="1">
      <alignment horizontal="center" vertical="center"/>
      <protection locked="0"/>
    </xf>
    <xf numFmtId="0" fontId="98" fillId="0" borderId="0" xfId="0" applyFont="1" applyAlignment="1" applyProtection="1">
      <alignment horizontal="center" vertical="center" wrapText="1"/>
      <protection hidden="1"/>
    </xf>
    <xf numFmtId="166" fontId="96" fillId="0" borderId="12" xfId="122" applyFont="1" applyBorder="1" applyAlignment="1" applyProtection="1">
      <alignment vertical="center"/>
      <protection hidden="1"/>
    </xf>
    <xf numFmtId="1" fontId="104" fillId="0" borderId="0" xfId="0" applyNumberFormat="1" applyFont="1" applyAlignment="1" applyProtection="1">
      <alignment horizontal="center" vertical="center"/>
      <protection hidden="1"/>
    </xf>
    <xf numFmtId="0" fontId="103" fillId="0" borderId="15" xfId="0" applyFont="1" applyBorder="1" applyAlignment="1" applyProtection="1">
      <alignment horizontal="left" vertical="center"/>
      <protection hidden="1"/>
    </xf>
    <xf numFmtId="0" fontId="103" fillId="0" borderId="13" xfId="0" applyFont="1" applyBorder="1" applyAlignment="1" applyProtection="1">
      <alignment horizontal="left" vertical="center"/>
      <protection hidden="1"/>
    </xf>
    <xf numFmtId="166" fontId="96" fillId="0" borderId="15" xfId="122" applyFont="1" applyBorder="1" applyAlignment="1" applyProtection="1">
      <alignment horizontal="center" vertical="center"/>
      <protection hidden="1"/>
    </xf>
    <xf numFmtId="166" fontId="96" fillId="0" borderId="13" xfId="122" applyFont="1" applyBorder="1" applyAlignment="1" applyProtection="1">
      <alignment horizontal="center" vertical="center"/>
      <protection hidden="1"/>
    </xf>
    <xf numFmtId="166" fontId="96" fillId="0" borderId="17" xfId="122" applyFont="1" applyBorder="1" applyAlignment="1" applyProtection="1">
      <alignment horizontal="center" vertical="center"/>
      <protection hidden="1"/>
    </xf>
    <xf numFmtId="166" fontId="98" fillId="0" borderId="12" xfId="122" applyFont="1" applyBorder="1" applyAlignment="1" applyProtection="1">
      <alignment horizontal="center" vertical="center"/>
      <protection hidden="1"/>
    </xf>
    <xf numFmtId="169" fontId="103" fillId="0" borderId="12" xfId="0" applyNumberFormat="1" applyFont="1" applyBorder="1" applyAlignment="1" applyProtection="1">
      <alignment horizontal="left" vertical="center"/>
      <protection hidden="1"/>
    </xf>
    <xf numFmtId="169" fontId="96" fillId="0" borderId="15" xfId="0" applyNumberFormat="1" applyFont="1" applyBorder="1" applyAlignment="1" applyProtection="1">
      <alignment horizontal="center"/>
      <protection hidden="1"/>
    </xf>
    <xf numFmtId="169" fontId="96" fillId="0" borderId="13" xfId="0" applyNumberFormat="1" applyFont="1" applyBorder="1" applyAlignment="1" applyProtection="1">
      <alignment horizontal="center"/>
      <protection hidden="1"/>
    </xf>
    <xf numFmtId="169" fontId="96" fillId="0" borderId="17" xfId="0" applyNumberFormat="1" applyFont="1" applyBorder="1" applyAlignment="1" applyProtection="1">
      <alignment horizontal="center"/>
      <protection hidden="1"/>
    </xf>
    <xf numFmtId="2" fontId="103" fillId="0" borderId="15" xfId="0" applyNumberFormat="1" applyFont="1" applyBorder="1" applyAlignment="1" applyProtection="1">
      <alignment horizontal="center" vertical="center"/>
      <protection hidden="1"/>
    </xf>
    <xf numFmtId="2" fontId="103" fillId="0" borderId="13" xfId="0" applyNumberFormat="1" applyFont="1" applyBorder="1" applyAlignment="1" applyProtection="1">
      <alignment horizontal="center" vertical="center"/>
      <protection hidden="1"/>
    </xf>
    <xf numFmtId="1" fontId="103" fillId="0" borderId="12" xfId="0" applyNumberFormat="1" applyFont="1" applyBorder="1" applyAlignment="1" applyProtection="1">
      <alignment horizontal="center" vertical="center"/>
      <protection hidden="1"/>
    </xf>
    <xf numFmtId="0" fontId="103" fillId="0" borderId="15" xfId="0" applyFont="1" applyBorder="1" applyAlignment="1" applyProtection="1">
      <alignment horizontal="left" vertical="center" wrapText="1"/>
      <protection hidden="1"/>
    </xf>
    <xf numFmtId="0" fontId="103" fillId="0" borderId="13" xfId="0" applyFont="1" applyBorder="1" applyAlignment="1" applyProtection="1">
      <alignment horizontal="left" vertical="center" wrapText="1"/>
      <protection hidden="1"/>
    </xf>
    <xf numFmtId="0" fontId="103" fillId="0" borderId="17" xfId="0" applyFont="1" applyBorder="1" applyAlignment="1" applyProtection="1">
      <alignment horizontal="left" vertical="center" wrapText="1"/>
      <protection hidden="1"/>
    </xf>
    <xf numFmtId="2" fontId="199" fillId="0" borderId="15" xfId="0" applyNumberFormat="1" applyFont="1" applyBorder="1" applyAlignment="1" applyProtection="1">
      <alignment horizontal="center" vertical="center"/>
      <protection hidden="1"/>
    </xf>
    <xf numFmtId="2" fontId="199" fillId="0" borderId="13" xfId="0" applyNumberFormat="1" applyFont="1" applyBorder="1" applyAlignment="1" applyProtection="1">
      <alignment horizontal="center" vertical="center"/>
      <protection hidden="1"/>
    </xf>
    <xf numFmtId="1" fontId="104" fillId="0" borderId="0" xfId="0" applyNumberFormat="1" applyFont="1" applyAlignment="1" applyProtection="1">
      <alignment horizontal="left" vertical="center"/>
      <protection hidden="1"/>
    </xf>
    <xf numFmtId="169" fontId="96" fillId="0" borderId="16" xfId="0" applyNumberFormat="1" applyFont="1" applyBorder="1" applyAlignment="1" applyProtection="1">
      <alignment horizontal="center" vertical="center"/>
      <protection hidden="1"/>
    </xf>
    <xf numFmtId="166" fontId="99" fillId="0" borderId="12" xfId="122" applyFont="1" applyBorder="1" applyAlignment="1" applyProtection="1">
      <alignment vertical="center"/>
      <protection locked="0" hidden="1"/>
    </xf>
    <xf numFmtId="0" fontId="131" fillId="0" borderId="12" xfId="0" applyFont="1" applyBorder="1" applyAlignment="1" applyProtection="1">
      <alignment vertical="center"/>
      <protection hidden="1"/>
    </xf>
    <xf numFmtId="169" fontId="102" fillId="0" borderId="56" xfId="0" applyNumberFormat="1" applyFont="1" applyBorder="1" applyAlignment="1" applyProtection="1">
      <alignment horizontal="center"/>
      <protection hidden="1"/>
    </xf>
    <xf numFmtId="0" fontId="6" fillId="0" borderId="15" xfId="79" applyFont="1" applyBorder="1" applyAlignment="1" applyProtection="1">
      <alignment horizontal="right"/>
      <protection hidden="1"/>
    </xf>
    <xf numFmtId="0" fontId="6" fillId="0" borderId="13" xfId="79" applyFont="1" applyBorder="1" applyAlignment="1" applyProtection="1">
      <alignment horizontal="right"/>
      <protection hidden="1"/>
    </xf>
    <xf numFmtId="0" fontId="6" fillId="0" borderId="17" xfId="79" applyFont="1" applyBorder="1" applyAlignment="1" applyProtection="1">
      <alignment horizontal="right"/>
      <protection hidden="1"/>
    </xf>
    <xf numFmtId="0" fontId="5" fillId="0" borderId="15" xfId="79" applyFont="1" applyBorder="1" applyAlignment="1" applyProtection="1">
      <alignment horizontal="center" vertical="center"/>
      <protection hidden="1"/>
    </xf>
    <xf numFmtId="0" fontId="5" fillId="0" borderId="13" xfId="79" applyFont="1" applyBorder="1" applyAlignment="1" applyProtection="1">
      <alignment horizontal="center" vertical="center"/>
      <protection hidden="1"/>
    </xf>
    <xf numFmtId="0" fontId="5" fillId="0" borderId="17" xfId="79" applyFont="1" applyBorder="1" applyAlignment="1" applyProtection="1">
      <alignment horizontal="center" vertical="center"/>
      <protection hidden="1"/>
    </xf>
    <xf numFmtId="0" fontId="6" fillId="0" borderId="15" xfId="79" applyFont="1" applyBorder="1" applyAlignment="1" applyProtection="1">
      <alignment horizontal="right" vertical="center"/>
      <protection hidden="1"/>
    </xf>
    <xf numFmtId="0" fontId="6" fillId="0" borderId="13" xfId="79" applyFont="1" applyBorder="1" applyAlignment="1" applyProtection="1">
      <alignment horizontal="right" vertical="center"/>
      <protection hidden="1"/>
    </xf>
    <xf numFmtId="0" fontId="6" fillId="0" borderId="17" xfId="79" applyFont="1" applyBorder="1" applyAlignment="1" applyProtection="1">
      <alignment horizontal="right" vertical="center"/>
      <protection hidden="1"/>
    </xf>
    <xf numFmtId="0" fontId="6" fillId="0" borderId="12" xfId="79" applyFont="1" applyBorder="1" applyAlignment="1" applyProtection="1">
      <alignment horizontal="justify" vertical="center"/>
      <protection hidden="1"/>
    </xf>
    <xf numFmtId="0" fontId="6" fillId="0" borderId="12" xfId="79" applyFont="1" applyBorder="1" applyAlignment="1" applyProtection="1">
      <alignment vertical="center"/>
      <protection hidden="1"/>
    </xf>
    <xf numFmtId="0" fontId="78" fillId="0" borderId="0" xfId="103" applyFont="1" applyAlignment="1" applyProtection="1">
      <alignment horizontal="center" vertical="center"/>
      <protection hidden="1"/>
    </xf>
    <xf numFmtId="0" fontId="71" fillId="0" borderId="0" xfId="92" applyFont="1" applyAlignment="1" applyProtection="1">
      <alignment horizontal="center" vertical="center" wrapText="1"/>
      <protection hidden="1"/>
    </xf>
    <xf numFmtId="0" fontId="203" fillId="0" borderId="0" xfId="142" applyFont="1" applyAlignment="1" applyProtection="1">
      <alignment horizontal="center" vertical="center"/>
      <protection hidden="1"/>
    </xf>
    <xf numFmtId="0" fontId="86" fillId="0" borderId="0" xfId="95" applyFont="1" applyAlignment="1" applyProtection="1">
      <alignment horizontal="right"/>
      <protection hidden="1"/>
    </xf>
    <xf numFmtId="0" fontId="86" fillId="0" borderId="15" xfId="95" applyFont="1" applyBorder="1" applyAlignment="1" applyProtection="1">
      <alignment horizontal="right" vertical="center"/>
      <protection hidden="1"/>
    </xf>
    <xf numFmtId="0" fontId="86" fillId="0" borderId="13" xfId="95" applyFont="1" applyBorder="1" applyAlignment="1" applyProtection="1">
      <alignment horizontal="right" vertical="center"/>
      <protection hidden="1"/>
    </xf>
    <xf numFmtId="0" fontId="86" fillId="0" borderId="17" xfId="95" applyFont="1" applyBorder="1" applyAlignment="1" applyProtection="1">
      <alignment horizontal="right" vertical="center"/>
      <protection hidden="1"/>
    </xf>
    <xf numFmtId="0" fontId="176" fillId="0" borderId="0" xfId="94" applyFont="1" applyAlignment="1" applyProtection="1">
      <alignment horizontal="center" vertical="center"/>
      <protection hidden="1"/>
    </xf>
    <xf numFmtId="0" fontId="176" fillId="0" borderId="16" xfId="94" applyFont="1" applyBorder="1" applyAlignment="1" applyProtection="1">
      <alignment horizontal="center" vertical="center"/>
      <protection hidden="1"/>
    </xf>
    <xf numFmtId="0" fontId="46" fillId="0" borderId="0" xfId="103" applyFont="1" applyAlignment="1" applyProtection="1">
      <alignment horizontal="left" vertical="center" wrapText="1"/>
      <protection hidden="1"/>
    </xf>
    <xf numFmtId="0" fontId="58" fillId="0" borderId="15" xfId="79" applyFont="1" applyBorder="1" applyAlignment="1" applyProtection="1">
      <alignment horizontal="right" vertical="center"/>
      <protection hidden="1"/>
    </xf>
    <xf numFmtId="0" fontId="58" fillId="0" borderId="13" xfId="79" applyFont="1" applyBorder="1" applyAlignment="1" applyProtection="1">
      <alignment horizontal="right" vertical="center"/>
      <protection hidden="1"/>
    </xf>
    <xf numFmtId="0" fontId="58" fillId="0" borderId="42" xfId="79" applyFont="1" applyBorder="1" applyAlignment="1" applyProtection="1">
      <alignment horizontal="right" vertical="center"/>
      <protection hidden="1"/>
    </xf>
    <xf numFmtId="0" fontId="230" fillId="0" borderId="16" xfId="142" applyFont="1" applyBorder="1" applyAlignment="1" applyProtection="1">
      <alignment horizontal="center" vertical="center"/>
      <protection hidden="1"/>
    </xf>
    <xf numFmtId="166" fontId="55" fillId="0" borderId="40" xfId="123" applyFont="1" applyFill="1" applyBorder="1" applyAlignment="1" applyProtection="1">
      <alignment horizontal="center" vertical="center"/>
      <protection hidden="1"/>
    </xf>
    <xf numFmtId="166" fontId="55" fillId="0" borderId="49" xfId="123" applyFont="1" applyFill="1" applyBorder="1" applyAlignment="1" applyProtection="1">
      <alignment horizontal="center" vertical="center"/>
      <protection hidden="1"/>
    </xf>
    <xf numFmtId="0" fontId="63" fillId="0" borderId="0" xfId="79" applyFont="1" applyAlignment="1" applyProtection="1">
      <alignment horizontal="center" vertical="center" wrapText="1"/>
      <protection hidden="1"/>
    </xf>
    <xf numFmtId="0" fontId="83" fillId="0" borderId="16" xfId="79" applyFont="1" applyBorder="1" applyAlignment="1" applyProtection="1">
      <alignment horizontal="center" vertical="center"/>
      <protection hidden="1"/>
    </xf>
    <xf numFmtId="166" fontId="55" fillId="0" borderId="130" xfId="123" applyFont="1" applyFill="1" applyBorder="1" applyAlignment="1" applyProtection="1">
      <alignment horizontal="center" vertical="center"/>
      <protection hidden="1"/>
    </xf>
    <xf numFmtId="166" fontId="55" fillId="0" borderId="110" xfId="123" applyFont="1" applyFill="1" applyBorder="1" applyAlignment="1" applyProtection="1">
      <alignment horizontal="center" vertical="center"/>
      <protection hidden="1"/>
    </xf>
    <xf numFmtId="0" fontId="73" fillId="0" borderId="56" xfId="0" applyFont="1" applyBorder="1" applyAlignment="1" applyProtection="1">
      <alignment horizontal="left" vertical="center"/>
      <protection hidden="1"/>
    </xf>
    <xf numFmtId="0" fontId="73" fillId="0" borderId="57" xfId="0" applyFont="1" applyBorder="1" applyAlignment="1" applyProtection="1">
      <alignment horizontal="left" vertical="center"/>
      <protection hidden="1"/>
    </xf>
    <xf numFmtId="0" fontId="86" fillId="0" borderId="15" xfId="0" applyFont="1" applyBorder="1" applyAlignment="1" applyProtection="1">
      <alignment horizontal="left" vertical="justify"/>
      <protection hidden="1"/>
    </xf>
    <xf numFmtId="0" fontId="86" fillId="0" borderId="13" xfId="0" applyFont="1" applyBorder="1" applyAlignment="1" applyProtection="1">
      <alignment horizontal="left" vertical="justify"/>
      <protection hidden="1"/>
    </xf>
    <xf numFmtId="0" fontId="86" fillId="0" borderId="17" xfId="0" applyFont="1" applyBorder="1" applyAlignment="1" applyProtection="1">
      <alignment horizontal="left" vertical="justify"/>
      <protection hidden="1"/>
    </xf>
    <xf numFmtId="166" fontId="101" fillId="0" borderId="15" xfId="122" applyFont="1" applyBorder="1" applyAlignment="1" applyProtection="1">
      <alignment horizontal="center" vertical="center"/>
      <protection hidden="1"/>
    </xf>
    <xf numFmtId="166" fontId="101" fillId="0" borderId="13" xfId="122" applyFont="1" applyBorder="1" applyAlignment="1" applyProtection="1">
      <alignment horizontal="center" vertical="center"/>
      <protection hidden="1"/>
    </xf>
    <xf numFmtId="166" fontId="101" fillId="0" borderId="17" xfId="122" applyFont="1" applyBorder="1" applyAlignment="1" applyProtection="1">
      <alignment horizontal="center" vertical="center"/>
      <protection hidden="1"/>
    </xf>
    <xf numFmtId="166" fontId="101" fillId="0" borderId="12" xfId="122" applyFont="1" applyBorder="1" applyAlignment="1" applyProtection="1">
      <alignment horizontal="center" vertical="center"/>
      <protection hidden="1"/>
    </xf>
    <xf numFmtId="0" fontId="101" fillId="0" borderId="12" xfId="0" applyFont="1" applyBorder="1" applyAlignment="1" applyProtection="1">
      <alignment horizontal="left" vertical="center"/>
      <protection hidden="1"/>
    </xf>
    <xf numFmtId="0" fontId="101" fillId="0" borderId="15" xfId="0" applyFont="1" applyBorder="1" applyAlignment="1" applyProtection="1">
      <alignment horizontal="right" vertical="center"/>
      <protection hidden="1"/>
    </xf>
    <xf numFmtId="0" fontId="101" fillId="0" borderId="13" xfId="0" applyFont="1" applyBorder="1" applyAlignment="1" applyProtection="1">
      <alignment horizontal="right" vertical="center"/>
      <protection hidden="1"/>
    </xf>
    <xf numFmtId="0" fontId="101" fillId="0" borderId="17" xfId="0" applyFont="1" applyBorder="1" applyAlignment="1" applyProtection="1">
      <alignment horizontal="right" vertical="center"/>
      <protection hidden="1"/>
    </xf>
    <xf numFmtId="0" fontId="86" fillId="0" borderId="15" xfId="0" applyFont="1" applyBorder="1" applyAlignment="1" applyProtection="1">
      <alignment horizontal="left" vertical="center"/>
      <protection hidden="1"/>
    </xf>
    <xf numFmtId="0" fontId="86" fillId="0" borderId="13" xfId="0" applyFont="1" applyBorder="1" applyAlignment="1" applyProtection="1">
      <alignment horizontal="left" vertical="center"/>
      <protection hidden="1"/>
    </xf>
    <xf numFmtId="0" fontId="86" fillId="0" borderId="17" xfId="0" applyFont="1" applyBorder="1" applyAlignment="1" applyProtection="1">
      <alignment horizontal="left" vertical="center"/>
      <protection hidden="1"/>
    </xf>
    <xf numFmtId="0" fontId="86" fillId="0" borderId="0" xfId="0" applyFont="1" applyAlignment="1" applyProtection="1">
      <alignment horizontal="left" vertical="justify"/>
      <protection hidden="1"/>
    </xf>
    <xf numFmtId="0" fontId="86" fillId="0" borderId="56" xfId="0" applyFont="1" applyBorder="1" applyAlignment="1" applyProtection="1">
      <alignment horizontal="left" vertical="justify"/>
      <protection hidden="1"/>
    </xf>
    <xf numFmtId="0" fontId="71" fillId="0" borderId="15" xfId="0" applyFont="1" applyBorder="1" applyAlignment="1" applyProtection="1">
      <alignment horizontal="right" vertical="center"/>
      <protection hidden="1"/>
    </xf>
    <xf numFmtId="0" fontId="71" fillId="0" borderId="13" xfId="0" applyFont="1" applyBorder="1" applyAlignment="1" applyProtection="1">
      <alignment horizontal="right" vertical="center"/>
      <protection hidden="1"/>
    </xf>
    <xf numFmtId="0" fontId="71" fillId="0" borderId="17" xfId="0" applyFont="1" applyBorder="1" applyAlignment="1" applyProtection="1">
      <alignment horizontal="right" vertical="center"/>
      <protection hidden="1"/>
    </xf>
    <xf numFmtId="0" fontId="86" fillId="0" borderId="15" xfId="0" applyFont="1" applyBorder="1" applyAlignment="1" applyProtection="1">
      <alignment horizontal="center" vertical="center"/>
      <protection hidden="1"/>
    </xf>
    <xf numFmtId="0" fontId="86" fillId="0" borderId="13" xfId="0" applyFont="1" applyBorder="1" applyAlignment="1" applyProtection="1">
      <alignment horizontal="center" vertical="center"/>
      <protection hidden="1"/>
    </xf>
    <xf numFmtId="0" fontId="86" fillId="0" borderId="17" xfId="0" applyFont="1" applyBorder="1" applyAlignment="1" applyProtection="1">
      <alignment horizontal="center" vertical="center"/>
      <protection hidden="1"/>
    </xf>
    <xf numFmtId="49" fontId="179" fillId="0" borderId="0" xfId="0" applyNumberFormat="1" applyFont="1" applyAlignment="1" applyProtection="1">
      <alignment horizontal="center" vertical="center"/>
      <protection hidden="1"/>
    </xf>
    <xf numFmtId="0" fontId="112" fillId="0" borderId="0" xfId="0" applyFont="1" applyAlignment="1" applyProtection="1">
      <alignment horizontal="center" vertical="center"/>
      <protection hidden="1"/>
    </xf>
    <xf numFmtId="0" fontId="112" fillId="0" borderId="16" xfId="0" applyFont="1" applyBorder="1" applyAlignment="1" applyProtection="1">
      <alignment horizontal="center" vertical="center"/>
      <protection hidden="1"/>
    </xf>
    <xf numFmtId="166" fontId="101" fillId="1" borderId="55" xfId="122" applyFont="1" applyFill="1" applyBorder="1" applyAlignment="1" applyProtection="1">
      <alignment horizontal="center" vertical="center"/>
      <protection hidden="1"/>
    </xf>
    <xf numFmtId="166" fontId="101" fillId="1" borderId="56" xfId="122" applyFont="1" applyFill="1" applyBorder="1" applyAlignment="1" applyProtection="1">
      <alignment horizontal="center" vertical="center"/>
      <protection hidden="1"/>
    </xf>
    <xf numFmtId="166" fontId="101" fillId="1" borderId="57" xfId="122" applyFont="1" applyFill="1" applyBorder="1" applyAlignment="1" applyProtection="1">
      <alignment horizontal="center" vertical="center"/>
      <protection hidden="1"/>
    </xf>
    <xf numFmtId="166" fontId="101" fillId="1" borderId="58" xfId="122" applyFont="1" applyFill="1" applyBorder="1" applyAlignment="1" applyProtection="1">
      <alignment horizontal="center" vertical="center"/>
      <protection hidden="1"/>
    </xf>
    <xf numFmtId="166" fontId="101" fillId="1" borderId="0" xfId="122" applyFont="1" applyFill="1" applyBorder="1" applyAlignment="1" applyProtection="1">
      <alignment horizontal="center" vertical="center"/>
      <protection hidden="1"/>
    </xf>
    <xf numFmtId="166" fontId="101" fillId="1" borderId="23" xfId="122" applyFont="1" applyFill="1" applyBorder="1" applyAlignment="1" applyProtection="1">
      <alignment horizontal="center" vertical="center"/>
      <protection hidden="1"/>
    </xf>
    <xf numFmtId="0" fontId="101" fillId="0" borderId="15" xfId="0" applyFont="1" applyBorder="1" applyAlignment="1" applyProtection="1">
      <alignment horizontal="center" vertical="center"/>
      <protection hidden="1"/>
    </xf>
    <xf numFmtId="0" fontId="101" fillId="0" borderId="13" xfId="0" applyFont="1" applyBorder="1" applyAlignment="1" applyProtection="1">
      <alignment horizontal="center" vertical="center"/>
      <protection hidden="1"/>
    </xf>
    <xf numFmtId="0" fontId="101" fillId="0" borderId="17" xfId="0" applyFont="1" applyBorder="1" applyAlignment="1" applyProtection="1">
      <alignment horizontal="center" vertical="center"/>
      <protection hidden="1"/>
    </xf>
    <xf numFmtId="0" fontId="101" fillId="0" borderId="15" xfId="0" applyFont="1" applyBorder="1" applyAlignment="1" applyProtection="1">
      <alignment horizontal="left" vertical="justify"/>
      <protection hidden="1"/>
    </xf>
    <xf numFmtId="0" fontId="101" fillId="0" borderId="13" xfId="0" applyFont="1" applyBorder="1" applyAlignment="1" applyProtection="1">
      <alignment horizontal="left" vertical="justify"/>
      <protection hidden="1"/>
    </xf>
    <xf numFmtId="0" fontId="101" fillId="0" borderId="17" xfId="0" applyFont="1" applyBorder="1" applyAlignment="1" applyProtection="1">
      <alignment horizontal="left" vertical="justify"/>
      <protection hidden="1"/>
    </xf>
    <xf numFmtId="170" fontId="101" fillId="0" borderId="15" xfId="0" applyNumberFormat="1" applyFont="1" applyBorder="1" applyAlignment="1" applyProtection="1">
      <alignment horizontal="right" vertical="center"/>
      <protection hidden="1"/>
    </xf>
    <xf numFmtId="170" fontId="101" fillId="0" borderId="13" xfId="0" applyNumberFormat="1" applyFont="1" applyBorder="1" applyAlignment="1" applyProtection="1">
      <alignment horizontal="right" vertical="center"/>
      <protection hidden="1"/>
    </xf>
    <xf numFmtId="170" fontId="101" fillId="0" borderId="17" xfId="0" applyNumberFormat="1" applyFont="1" applyBorder="1" applyAlignment="1" applyProtection="1">
      <alignment horizontal="right" vertical="center"/>
      <protection hidden="1"/>
    </xf>
    <xf numFmtId="169" fontId="133" fillId="0" borderId="0" xfId="0" applyNumberFormat="1" applyFont="1" applyAlignment="1" applyProtection="1">
      <alignment horizontal="center" vertical="center"/>
      <protection hidden="1"/>
    </xf>
    <xf numFmtId="0" fontId="86" fillId="0" borderId="0" xfId="0" applyFont="1" applyAlignment="1" applyProtection="1">
      <alignment horizontal="left" vertical="justify" wrapText="1"/>
      <protection hidden="1"/>
    </xf>
    <xf numFmtId="0" fontId="86" fillId="0" borderId="0" xfId="0" applyFont="1" applyAlignment="1" applyProtection="1">
      <alignment horizontal="left" vertical="center" wrapText="1"/>
      <protection hidden="1"/>
    </xf>
    <xf numFmtId="0" fontId="72" fillId="0" borderId="88" xfId="0" applyFont="1" applyBorder="1" applyAlignment="1" applyProtection="1">
      <alignment horizontal="left" vertical="center"/>
      <protection hidden="1"/>
    </xf>
    <xf numFmtId="0" fontId="72" fillId="0" borderId="89" xfId="0" applyFont="1" applyBorder="1" applyAlignment="1" applyProtection="1">
      <alignment horizontal="left" vertical="center"/>
      <protection hidden="1"/>
    </xf>
    <xf numFmtId="0" fontId="71" fillId="0" borderId="123" xfId="0" applyFont="1" applyBorder="1" applyAlignment="1" applyProtection="1">
      <alignment horizontal="left" vertical="center" wrapText="1"/>
      <protection hidden="1"/>
    </xf>
    <xf numFmtId="0" fontId="71" fillId="0" borderId="88" xfId="0" applyFont="1" applyBorder="1" applyAlignment="1" applyProtection="1">
      <alignment horizontal="left" vertical="center" wrapText="1"/>
      <protection hidden="1"/>
    </xf>
    <xf numFmtId="0" fontId="72" fillId="0" borderId="12" xfId="0" applyFont="1" applyBorder="1" applyAlignment="1" applyProtection="1">
      <alignment horizontal="center" vertical="center"/>
      <protection hidden="1"/>
    </xf>
    <xf numFmtId="0" fontId="72" fillId="0" borderId="12" xfId="0" applyFont="1" applyBorder="1" applyAlignment="1" applyProtection="1">
      <alignment horizontal="center" vertical="center" wrapText="1"/>
      <protection hidden="1"/>
    </xf>
    <xf numFmtId="0" fontId="86" fillId="0" borderId="12" xfId="0" applyFont="1" applyBorder="1" applyAlignment="1" applyProtection="1">
      <alignment horizontal="center" vertical="center"/>
      <protection hidden="1"/>
    </xf>
    <xf numFmtId="0" fontId="71" fillId="0" borderId="12" xfId="0" applyFont="1" applyBorder="1" applyAlignment="1" applyProtection="1">
      <alignment horizontal="center" vertical="center" wrapText="1"/>
      <protection hidden="1"/>
    </xf>
    <xf numFmtId="166" fontId="71" fillId="0" borderId="12" xfId="122" applyFont="1" applyBorder="1" applyAlignment="1" applyProtection="1">
      <alignment horizontal="center" vertical="center"/>
      <protection hidden="1"/>
    </xf>
    <xf numFmtId="0" fontId="98" fillId="0" borderId="0" xfId="87" applyFont="1" applyAlignment="1" applyProtection="1">
      <alignment horizontal="center" vertical="center"/>
      <protection hidden="1"/>
    </xf>
    <xf numFmtId="0" fontId="136" fillId="0" borderId="0" xfId="0" applyFont="1" applyAlignment="1" applyProtection="1">
      <alignment horizontal="center" vertical="center"/>
      <protection hidden="1"/>
    </xf>
    <xf numFmtId="169" fontId="180" fillId="0" borderId="0" xfId="0" applyNumberFormat="1" applyFont="1" applyAlignment="1" applyProtection="1">
      <alignment horizontal="center" vertical="center"/>
      <protection hidden="1"/>
    </xf>
    <xf numFmtId="0" fontId="133" fillId="0" borderId="0" xfId="0" applyFont="1" applyAlignment="1" applyProtection="1">
      <alignment horizontal="left" vertical="justify" wrapText="1"/>
      <protection hidden="1"/>
    </xf>
    <xf numFmtId="169" fontId="240" fillId="0" borderId="0" xfId="0" applyNumberFormat="1" applyFont="1" applyAlignment="1" applyProtection="1">
      <alignment horizontal="center" vertical="center"/>
      <protection hidden="1"/>
    </xf>
    <xf numFmtId="0" fontId="101" fillId="0" borderId="12" xfId="0" applyFont="1" applyBorder="1" applyAlignment="1" applyProtection="1">
      <alignment horizontal="left" vertical="justify"/>
      <protection hidden="1"/>
    </xf>
    <xf numFmtId="0" fontId="101" fillId="0" borderId="12" xfId="0" applyFont="1" applyBorder="1" applyAlignment="1" applyProtection="1">
      <alignment horizontal="center" vertical="justify"/>
      <protection hidden="1"/>
    </xf>
    <xf numFmtId="0" fontId="101" fillId="0" borderId="12" xfId="0" applyFont="1" applyBorder="1" applyAlignment="1" applyProtection="1">
      <alignment horizontal="right" vertical="justify"/>
      <protection hidden="1"/>
    </xf>
    <xf numFmtId="0" fontId="181" fillId="0" borderId="0" xfId="0" applyFont="1" applyAlignment="1" applyProtection="1">
      <alignment horizontal="center" vertical="center"/>
      <protection hidden="1"/>
    </xf>
    <xf numFmtId="0" fontId="71" fillId="0" borderId="124" xfId="0" applyFont="1" applyBorder="1" applyAlignment="1" applyProtection="1">
      <alignment horizontal="center" vertical="center"/>
      <protection hidden="1"/>
    </xf>
    <xf numFmtId="0" fontId="71" fillId="0" borderId="12" xfId="0" applyFont="1" applyBorder="1" applyAlignment="1" applyProtection="1">
      <alignment horizontal="center" vertical="center"/>
      <protection hidden="1"/>
    </xf>
    <xf numFmtId="0" fontId="86" fillId="0" borderId="12" xfId="0" applyFont="1" applyBorder="1" applyAlignment="1" applyProtection="1">
      <alignment horizontal="left" vertical="center" wrapText="1"/>
      <protection hidden="1"/>
    </xf>
    <xf numFmtId="0" fontId="72" fillId="0" borderId="56" xfId="0" applyFont="1" applyBorder="1" applyAlignment="1" applyProtection="1">
      <alignment horizontal="left" vertical="center"/>
      <protection hidden="1"/>
    </xf>
    <xf numFmtId="0" fontId="72" fillId="0" borderId="57" xfId="0" applyFont="1" applyBorder="1" applyAlignment="1" applyProtection="1">
      <alignment horizontal="left" vertical="center"/>
      <protection hidden="1"/>
    </xf>
    <xf numFmtId="0" fontId="71" fillId="0" borderId="15" xfId="0" applyFont="1" applyBorder="1" applyAlignment="1" applyProtection="1">
      <alignment horizontal="left" vertical="center" wrapText="1"/>
      <protection hidden="1"/>
    </xf>
    <xf numFmtId="0" fontId="71" fillId="0" borderId="13" xfId="0" applyFont="1" applyBorder="1" applyAlignment="1" applyProtection="1">
      <alignment horizontal="left" vertical="center" wrapText="1"/>
      <protection hidden="1"/>
    </xf>
    <xf numFmtId="0" fontId="71" fillId="0" borderId="17" xfId="0" applyFont="1" applyBorder="1" applyAlignment="1" applyProtection="1">
      <alignment horizontal="left" vertical="center" wrapText="1"/>
      <protection hidden="1"/>
    </xf>
    <xf numFmtId="0" fontId="71" fillId="0" borderId="15" xfId="0" applyFont="1" applyBorder="1" applyAlignment="1" applyProtection="1">
      <alignment horizontal="left" vertical="center"/>
      <protection hidden="1"/>
    </xf>
    <xf numFmtId="0" fontId="71" fillId="0" borderId="13" xfId="0" applyFont="1" applyBorder="1" applyAlignment="1" applyProtection="1">
      <alignment horizontal="left" vertical="center"/>
      <protection hidden="1"/>
    </xf>
    <xf numFmtId="0" fontId="71" fillId="0" borderId="17" xfId="0" applyFont="1" applyBorder="1" applyAlignment="1" applyProtection="1">
      <alignment horizontal="left" vertical="center"/>
      <protection hidden="1"/>
    </xf>
    <xf numFmtId="0" fontId="71" fillId="0" borderId="12" xfId="0" applyFont="1" applyBorder="1" applyAlignment="1" applyProtection="1">
      <alignment horizontal="left" vertical="center"/>
      <protection hidden="1"/>
    </xf>
    <xf numFmtId="44" fontId="195" fillId="0" borderId="55" xfId="122" applyNumberFormat="1" applyFont="1" applyBorder="1" applyAlignment="1" applyProtection="1">
      <alignment horizontal="center" vertical="center"/>
      <protection hidden="1"/>
    </xf>
    <xf numFmtId="166" fontId="195" fillId="0" borderId="56" xfId="122" applyFont="1" applyBorder="1" applyAlignment="1" applyProtection="1">
      <alignment horizontal="center" vertical="center"/>
      <protection hidden="1"/>
    </xf>
    <xf numFmtId="166" fontId="195" fillId="0" borderId="57" xfId="122" applyFont="1" applyBorder="1" applyAlignment="1" applyProtection="1">
      <alignment horizontal="center" vertical="center"/>
      <protection hidden="1"/>
    </xf>
    <xf numFmtId="166" fontId="195" fillId="0" borderId="58" xfId="122" applyFont="1" applyBorder="1" applyAlignment="1" applyProtection="1">
      <alignment horizontal="center" vertical="center"/>
      <protection hidden="1"/>
    </xf>
    <xf numFmtId="166" fontId="195" fillId="0" borderId="0" xfId="122" applyFont="1" applyBorder="1" applyAlignment="1" applyProtection="1">
      <alignment horizontal="center" vertical="center"/>
      <protection hidden="1"/>
    </xf>
    <xf numFmtId="166" fontId="195" fillId="0" borderId="23" xfId="122" applyFont="1" applyBorder="1" applyAlignment="1" applyProtection="1">
      <alignment horizontal="center" vertical="center"/>
      <protection hidden="1"/>
    </xf>
    <xf numFmtId="166" fontId="195" fillId="0" borderId="59" xfId="122" applyFont="1" applyBorder="1" applyAlignment="1" applyProtection="1">
      <alignment horizontal="center" vertical="center"/>
      <protection hidden="1"/>
    </xf>
    <xf numFmtId="166" fontId="195" fillId="0" borderId="16" xfId="122" applyFont="1" applyBorder="1" applyAlignment="1" applyProtection="1">
      <alignment horizontal="center" vertical="center"/>
      <protection hidden="1"/>
    </xf>
    <xf numFmtId="166" fontId="195" fillId="0" borderId="60" xfId="122" applyFont="1" applyBorder="1" applyAlignment="1" applyProtection="1">
      <alignment horizontal="center" vertical="center"/>
      <protection hidden="1"/>
    </xf>
    <xf numFmtId="0" fontId="101" fillId="0" borderId="59" xfId="0" applyFont="1" applyBorder="1" applyAlignment="1" applyProtection="1">
      <alignment horizontal="left" vertical="justify"/>
      <protection hidden="1"/>
    </xf>
    <xf numFmtId="0" fontId="101" fillId="0" borderId="16" xfId="0" applyFont="1" applyBorder="1" applyAlignment="1" applyProtection="1">
      <alignment horizontal="left" vertical="justify"/>
      <protection hidden="1"/>
    </xf>
    <xf numFmtId="0" fontId="71" fillId="0" borderId="13" xfId="0" applyFont="1" applyBorder="1" applyAlignment="1" applyProtection="1">
      <alignment horizontal="center"/>
      <protection hidden="1"/>
    </xf>
    <xf numFmtId="0" fontId="71" fillId="0" borderId="15" xfId="0" applyFont="1" applyBorder="1" applyAlignment="1" applyProtection="1">
      <alignment horizontal="center" vertical="center" wrapText="1"/>
      <protection hidden="1"/>
    </xf>
    <xf numFmtId="0" fontId="71" fillId="0" borderId="13" xfId="0" applyFont="1" applyBorder="1" applyAlignment="1" applyProtection="1">
      <alignment horizontal="center" vertical="center" wrapText="1"/>
      <protection hidden="1"/>
    </xf>
    <xf numFmtId="0" fontId="71" fillId="0" borderId="17" xfId="0" applyFont="1" applyBorder="1" applyAlignment="1" applyProtection="1">
      <alignment horizontal="center" vertical="center" wrapText="1"/>
      <protection hidden="1"/>
    </xf>
    <xf numFmtId="49" fontId="101" fillId="0" borderId="15" xfId="0" applyNumberFormat="1" applyFont="1" applyBorder="1" applyAlignment="1" applyProtection="1">
      <alignment horizontal="left" vertical="center"/>
      <protection hidden="1"/>
    </xf>
    <xf numFmtId="49" fontId="101" fillId="0" borderId="13" xfId="0" applyNumberFormat="1" applyFont="1" applyBorder="1" applyAlignment="1" applyProtection="1">
      <alignment horizontal="left" vertical="center"/>
      <protection hidden="1"/>
    </xf>
    <xf numFmtId="0" fontId="72" fillId="0" borderId="15" xfId="0" applyFont="1" applyBorder="1" applyAlignment="1" applyProtection="1">
      <alignment horizontal="left" vertical="center"/>
      <protection hidden="1"/>
    </xf>
    <xf numFmtId="0" fontId="72" fillId="0" borderId="13" xfId="0" applyFont="1" applyBorder="1" applyAlignment="1" applyProtection="1">
      <alignment horizontal="left" vertical="center"/>
      <protection hidden="1"/>
    </xf>
    <xf numFmtId="0" fontId="72" fillId="0" borderId="17" xfId="0" applyFont="1" applyBorder="1" applyAlignment="1" applyProtection="1">
      <alignment horizontal="left" vertical="center"/>
      <protection hidden="1"/>
    </xf>
    <xf numFmtId="0" fontId="183" fillId="0" borderId="0" xfId="0" applyFont="1" applyAlignment="1" applyProtection="1">
      <alignment horizontal="center" vertical="center"/>
      <protection hidden="1"/>
    </xf>
    <xf numFmtId="0" fontId="101" fillId="0" borderId="0" xfId="0" applyFont="1" applyAlignment="1" applyProtection="1">
      <alignment horizontal="center" vertical="center"/>
      <protection hidden="1"/>
    </xf>
    <xf numFmtId="0" fontId="72" fillId="0" borderId="58" xfId="0" applyFont="1" applyBorder="1" applyAlignment="1" applyProtection="1">
      <alignment horizontal="left" vertical="center"/>
      <protection hidden="1"/>
    </xf>
    <xf numFmtId="0" fontId="72" fillId="0" borderId="0" xfId="0" applyFont="1" applyAlignment="1" applyProtection="1">
      <alignment horizontal="left" vertical="center"/>
      <protection hidden="1"/>
    </xf>
    <xf numFmtId="0" fontId="72" fillId="0" borderId="23" xfId="0" applyFont="1" applyBorder="1" applyAlignment="1" applyProtection="1">
      <alignment horizontal="left" vertical="center"/>
      <protection hidden="1"/>
    </xf>
    <xf numFmtId="166" fontId="195" fillId="0" borderId="55" xfId="122" applyFont="1" applyBorder="1" applyAlignment="1" applyProtection="1">
      <alignment horizontal="center" vertical="center"/>
      <protection hidden="1"/>
    </xf>
    <xf numFmtId="14" fontId="101" fillId="26" borderId="0" xfId="0" applyNumberFormat="1" applyFont="1" applyFill="1" applyAlignment="1" applyProtection="1">
      <alignment horizontal="left" vertical="center"/>
      <protection locked="0"/>
    </xf>
    <xf numFmtId="49" fontId="101" fillId="0" borderId="17" xfId="0" applyNumberFormat="1" applyFont="1" applyBorder="1" applyAlignment="1" applyProtection="1">
      <alignment horizontal="left" vertical="center"/>
      <protection hidden="1"/>
    </xf>
    <xf numFmtId="0" fontId="72" fillId="0" borderId="55" xfId="0" applyFont="1" applyBorder="1" applyAlignment="1" applyProtection="1">
      <alignment horizontal="left" vertical="center"/>
      <protection hidden="1"/>
    </xf>
    <xf numFmtId="0" fontId="101" fillId="0" borderId="13" xfId="0" applyFont="1" applyBorder="1" applyAlignment="1" applyProtection="1">
      <alignment horizontal="left" vertical="center"/>
      <protection hidden="1"/>
    </xf>
    <xf numFmtId="0" fontId="101" fillId="0" borderId="17" xfId="0" applyFont="1" applyBorder="1" applyAlignment="1" applyProtection="1">
      <alignment horizontal="left" vertical="center"/>
      <protection hidden="1"/>
    </xf>
    <xf numFmtId="0" fontId="101" fillId="0" borderId="12" xfId="0" applyFont="1" applyBorder="1" applyAlignment="1" applyProtection="1">
      <alignment horizontal="right" vertical="center"/>
      <protection hidden="1"/>
    </xf>
    <xf numFmtId="0" fontId="182" fillId="0" borderId="16" xfId="0" applyFont="1" applyBorder="1" applyAlignment="1" applyProtection="1">
      <alignment horizontal="center" vertical="center"/>
      <protection hidden="1"/>
    </xf>
    <xf numFmtId="0" fontId="101" fillId="0" borderId="15" xfId="0" applyFont="1" applyBorder="1" applyAlignment="1" applyProtection="1">
      <alignment horizontal="left" vertical="center" wrapText="1"/>
      <protection hidden="1"/>
    </xf>
    <xf numFmtId="0" fontId="101" fillId="0" borderId="13" xfId="0" applyFont="1" applyBorder="1" applyAlignment="1" applyProtection="1">
      <alignment horizontal="left" vertical="center" wrapText="1"/>
      <protection hidden="1"/>
    </xf>
    <xf numFmtId="0" fontId="101" fillId="0" borderId="17" xfId="0" applyFont="1" applyBorder="1" applyAlignment="1" applyProtection="1">
      <alignment horizontal="left" vertical="center" wrapText="1"/>
      <protection hidden="1"/>
    </xf>
    <xf numFmtId="166" fontId="86" fillId="0" borderId="15" xfId="122" applyFont="1" applyBorder="1" applyAlignment="1" applyProtection="1">
      <alignment horizontal="right" vertical="center"/>
      <protection locked="0" hidden="1"/>
    </xf>
    <xf numFmtId="166" fontId="86" fillId="0" borderId="13" xfId="122" applyFont="1" applyBorder="1" applyAlignment="1" applyProtection="1">
      <alignment horizontal="right" vertical="center"/>
      <protection locked="0" hidden="1"/>
    </xf>
    <xf numFmtId="166" fontId="86" fillId="0" borderId="17" xfId="122" applyFont="1" applyBorder="1" applyAlignment="1" applyProtection="1">
      <alignment horizontal="right" vertical="center"/>
      <protection locked="0" hidden="1"/>
    </xf>
    <xf numFmtId="0" fontId="71" fillId="0" borderId="59" xfId="0" applyFont="1" applyBorder="1" applyAlignment="1" applyProtection="1">
      <alignment horizontal="left" vertical="center" wrapText="1"/>
      <protection hidden="1"/>
    </xf>
    <xf numFmtId="0" fontId="71" fillId="0" borderId="16" xfId="0" applyFont="1" applyBorder="1" applyAlignment="1" applyProtection="1">
      <alignment horizontal="left" vertical="center" wrapText="1"/>
      <protection hidden="1"/>
    </xf>
    <xf numFmtId="0" fontId="71" fillId="0" borderId="60" xfId="0" applyFont="1" applyBorder="1" applyAlignment="1" applyProtection="1">
      <alignment horizontal="left" vertical="center" wrapText="1"/>
      <protection hidden="1"/>
    </xf>
    <xf numFmtId="0" fontId="86" fillId="0" borderId="56" xfId="0" applyFont="1" applyBorder="1" applyAlignment="1" applyProtection="1">
      <alignment horizontal="left" vertical="justify" wrapText="1"/>
      <protection hidden="1"/>
    </xf>
    <xf numFmtId="0" fontId="133" fillId="0" borderId="15" xfId="0" applyFont="1" applyBorder="1" applyAlignment="1" applyProtection="1">
      <alignment horizontal="center" vertical="justify"/>
      <protection hidden="1"/>
    </xf>
    <xf numFmtId="0" fontId="133" fillId="0" borderId="17" xfId="0" applyFont="1" applyBorder="1" applyAlignment="1" applyProtection="1">
      <alignment horizontal="center" vertical="justify"/>
      <protection hidden="1"/>
    </xf>
    <xf numFmtId="0" fontId="184" fillId="37" borderId="128" xfId="0" applyFont="1" applyFill="1" applyBorder="1" applyAlignment="1" applyProtection="1">
      <alignment horizontal="center" vertical="center" wrapText="1"/>
      <protection hidden="1"/>
    </xf>
    <xf numFmtId="0" fontId="184" fillId="37" borderId="129" xfId="0" applyFont="1" applyFill="1" applyBorder="1" applyAlignment="1" applyProtection="1">
      <alignment horizontal="center" vertical="center" wrapText="1"/>
      <protection hidden="1"/>
    </xf>
    <xf numFmtId="0" fontId="184" fillId="37" borderId="127" xfId="0" applyFont="1" applyFill="1" applyBorder="1" applyAlignment="1" applyProtection="1">
      <alignment horizontal="center" vertical="center" wrapText="1"/>
      <protection hidden="1"/>
    </xf>
    <xf numFmtId="0" fontId="106" fillId="0" borderId="25" xfId="0" applyFont="1" applyBorder="1" applyAlignment="1" applyProtection="1">
      <alignment horizontal="center"/>
      <protection hidden="1"/>
    </xf>
    <xf numFmtId="0" fontId="149" fillId="24" borderId="12" xfId="0" applyFont="1" applyFill="1" applyBorder="1" applyAlignment="1">
      <alignment horizontal="justify" vertical="justify"/>
    </xf>
    <xf numFmtId="164" fontId="161" fillId="24" borderId="12" xfId="0" applyNumberFormat="1" applyFont="1" applyFill="1" applyBorder="1" applyAlignment="1">
      <alignment horizontal="right" vertical="center"/>
    </xf>
    <xf numFmtId="166" fontId="161" fillId="24" borderId="12" xfId="0" applyNumberFormat="1" applyFont="1" applyFill="1" applyBorder="1" applyAlignment="1">
      <alignment horizontal="right" vertical="center"/>
    </xf>
    <xf numFmtId="0" fontId="159" fillId="24" borderId="12" xfId="0" applyFont="1" applyFill="1" applyBorder="1" applyAlignment="1">
      <alignment horizontal="justify" vertical="justify"/>
    </xf>
    <xf numFmtId="166" fontId="160" fillId="24" borderId="12" xfId="0" applyNumberFormat="1" applyFont="1" applyFill="1" applyBorder="1" applyAlignment="1">
      <alignment horizontal="right" vertical="center"/>
    </xf>
    <xf numFmtId="0" fontId="150" fillId="32" borderId="12" xfId="0" applyFont="1" applyFill="1" applyBorder="1" applyAlignment="1" applyProtection="1">
      <alignment horizontal="left" vertical="center" wrapText="1"/>
      <protection hidden="1"/>
    </xf>
    <xf numFmtId="0" fontId="152" fillId="27" borderId="12" xfId="0" applyFont="1" applyFill="1" applyBorder="1" applyAlignment="1" applyProtection="1">
      <alignment horizontal="left" vertical="center" wrapText="1"/>
      <protection hidden="1"/>
    </xf>
    <xf numFmtId="0" fontId="158" fillId="32" borderId="12" xfId="0" applyFont="1" applyFill="1" applyBorder="1" applyAlignment="1" applyProtection="1">
      <alignment horizontal="center" vertical="center" wrapText="1"/>
      <protection hidden="1"/>
    </xf>
    <xf numFmtId="0" fontId="152" fillId="0" borderId="0" xfId="0" applyFont="1" applyAlignment="1" applyProtection="1">
      <alignment horizontal="right" vertical="center"/>
      <protection hidden="1"/>
    </xf>
    <xf numFmtId="14" fontId="150" fillId="0" borderId="0" xfId="0" applyNumberFormat="1" applyFont="1" applyAlignment="1" applyProtection="1">
      <alignment horizontal="left" vertical="center" wrapText="1"/>
      <protection locked="0"/>
    </xf>
    <xf numFmtId="0" fontId="153" fillId="0" borderId="12" xfId="0" applyFont="1" applyBorder="1" applyAlignment="1" applyProtection="1">
      <alignment horizontal="left" vertical="center" wrapText="1"/>
      <protection locked="0" hidden="1"/>
    </xf>
    <xf numFmtId="0" fontId="154" fillId="0" borderId="12" xfId="0" applyFont="1" applyBorder="1" applyAlignment="1" applyProtection="1">
      <alignment horizontal="left" vertical="center" wrapText="1"/>
      <protection locked="0" hidden="1"/>
    </xf>
    <xf numFmtId="0" fontId="152" fillId="0" borderId="12" xfId="0" applyFont="1" applyBorder="1" applyAlignment="1" applyProtection="1">
      <alignment horizontal="left" vertical="center" wrapText="1"/>
      <protection hidden="1"/>
    </xf>
    <xf numFmtId="0" fontId="153" fillId="0" borderId="12" xfId="0" applyFont="1" applyBorder="1" applyAlignment="1" applyProtection="1">
      <alignment horizontal="left" vertical="center" wrapText="1"/>
      <protection hidden="1"/>
    </xf>
    <xf numFmtId="0" fontId="151" fillId="0" borderId="58" xfId="0" applyFont="1" applyBorder="1" applyAlignment="1" applyProtection="1">
      <alignment horizontal="center"/>
      <protection hidden="1"/>
    </xf>
    <xf numFmtId="0" fontId="151" fillId="0" borderId="0" xfId="0" applyFont="1" applyAlignment="1" applyProtection="1">
      <alignment horizontal="center"/>
      <protection hidden="1"/>
    </xf>
    <xf numFmtId="0" fontId="151" fillId="0" borderId="23" xfId="0" applyFont="1" applyBorder="1" applyAlignment="1" applyProtection="1">
      <alignment horizontal="center"/>
      <protection hidden="1"/>
    </xf>
    <xf numFmtId="0" fontId="152" fillId="0" borderId="12" xfId="0" applyFont="1" applyBorder="1" applyAlignment="1" applyProtection="1">
      <alignment horizontal="left" vertical="center"/>
      <protection hidden="1"/>
    </xf>
    <xf numFmtId="0" fontId="152" fillId="0" borderId="15" xfId="0" applyFont="1" applyBorder="1" applyAlignment="1" applyProtection="1">
      <alignment horizontal="left" vertical="center" wrapText="1"/>
      <protection hidden="1"/>
    </xf>
    <xf numFmtId="14" fontId="150" fillId="0" borderId="13" xfId="0" applyNumberFormat="1" applyFont="1" applyBorder="1" applyAlignment="1" applyProtection="1">
      <alignment horizontal="left" vertical="center" wrapText="1"/>
      <protection hidden="1"/>
    </xf>
    <xf numFmtId="14" fontId="150" fillId="0" borderId="17" xfId="0" applyNumberFormat="1" applyFont="1" applyBorder="1" applyAlignment="1" applyProtection="1">
      <alignment horizontal="left" vertical="center" wrapText="1"/>
      <protection hidden="1"/>
    </xf>
    <xf numFmtId="14" fontId="150" fillId="0" borderId="12" xfId="0" applyNumberFormat="1" applyFont="1" applyBorder="1" applyAlignment="1" applyProtection="1">
      <alignment horizontal="left" vertical="center" wrapText="1"/>
      <protection locked="0" hidden="1"/>
    </xf>
    <xf numFmtId="0" fontId="150" fillId="0" borderId="59" xfId="0" applyFont="1" applyBorder="1" applyAlignment="1" applyProtection="1">
      <alignment horizontal="left" vertical="center" wrapText="1"/>
      <protection locked="0"/>
    </xf>
    <xf numFmtId="0" fontId="150" fillId="0" borderId="16" xfId="0" applyFont="1" applyBorder="1" applyAlignment="1" applyProtection="1">
      <alignment horizontal="left" vertical="center" wrapText="1"/>
      <protection locked="0"/>
    </xf>
    <xf numFmtId="0" fontId="150" fillId="0" borderId="60" xfId="0" applyFont="1" applyBorder="1" applyAlignment="1" applyProtection="1">
      <alignment horizontal="left" vertical="center" wrapText="1"/>
      <protection locked="0"/>
    </xf>
    <xf numFmtId="0" fontId="150" fillId="0" borderId="58" xfId="0" applyFont="1" applyBorder="1" applyAlignment="1" applyProtection="1">
      <alignment horizontal="left"/>
      <protection hidden="1"/>
    </xf>
    <xf numFmtId="0" fontId="150" fillId="0" borderId="0" xfId="0" applyFont="1" applyAlignment="1" applyProtection="1">
      <alignment horizontal="left"/>
      <protection hidden="1"/>
    </xf>
    <xf numFmtId="0" fontId="150" fillId="0" borderId="23" xfId="0" applyFont="1" applyBorder="1" applyAlignment="1" applyProtection="1">
      <alignment horizontal="left"/>
      <protection hidden="1"/>
    </xf>
    <xf numFmtId="0" fontId="156" fillId="0" borderId="34" xfId="0" applyFont="1" applyBorder="1" applyAlignment="1" applyProtection="1">
      <alignment horizontal="center" vertical="center" textRotation="90" wrapText="1"/>
      <protection hidden="1"/>
    </xf>
    <xf numFmtId="0" fontId="156" fillId="0" borderId="35" xfId="0" applyFont="1" applyBorder="1" applyAlignment="1" applyProtection="1">
      <alignment horizontal="center" vertical="center" textRotation="90" wrapText="1"/>
      <protection hidden="1"/>
    </xf>
    <xf numFmtId="0" fontId="156" fillId="0" borderId="36" xfId="0" applyFont="1" applyBorder="1" applyAlignment="1" applyProtection="1">
      <alignment horizontal="center" vertical="center" textRotation="90" wrapText="1"/>
      <protection hidden="1"/>
    </xf>
    <xf numFmtId="0" fontId="148" fillId="0" borderId="58" xfId="0" applyFont="1" applyBorder="1" applyAlignment="1" applyProtection="1">
      <alignment horizontal="left" wrapText="1"/>
      <protection locked="0"/>
    </xf>
    <xf numFmtId="0" fontId="148" fillId="0" borderId="0" xfId="0" applyFont="1" applyAlignment="1" applyProtection="1">
      <alignment horizontal="left" wrapText="1"/>
      <protection locked="0"/>
    </xf>
    <xf numFmtId="0" fontId="148" fillId="0" borderId="23" xfId="0" applyFont="1" applyBorder="1" applyAlignment="1" applyProtection="1">
      <alignment horizontal="left" wrapText="1"/>
      <protection locked="0"/>
    </xf>
    <xf numFmtId="14" fontId="150" fillId="0" borderId="34" xfId="0" applyNumberFormat="1" applyFont="1" applyBorder="1" applyAlignment="1" applyProtection="1">
      <alignment horizontal="left" vertical="center" wrapText="1"/>
      <protection locked="0" hidden="1"/>
    </xf>
    <xf numFmtId="0" fontId="152" fillId="0" borderId="55" xfId="0" applyFont="1" applyBorder="1" applyAlignment="1" applyProtection="1">
      <alignment horizontal="left" vertical="center"/>
      <protection hidden="1"/>
    </xf>
    <xf numFmtId="0" fontId="152" fillId="0" borderId="56" xfId="0" applyFont="1" applyBorder="1" applyAlignment="1" applyProtection="1">
      <alignment horizontal="left" vertical="center"/>
      <protection hidden="1"/>
    </xf>
    <xf numFmtId="0" fontId="152" fillId="0" borderId="57" xfId="0" applyFont="1" applyBorder="1" applyAlignment="1" applyProtection="1">
      <alignment horizontal="left" vertical="center"/>
      <protection hidden="1"/>
    </xf>
    <xf numFmtId="0" fontId="152" fillId="0" borderId="55" xfId="0" applyFont="1" applyBorder="1" applyAlignment="1" applyProtection="1">
      <alignment horizontal="left"/>
      <protection hidden="1"/>
    </xf>
    <xf numFmtId="0" fontId="152" fillId="0" borderId="56" xfId="0" applyFont="1" applyBorder="1" applyAlignment="1" applyProtection="1">
      <alignment horizontal="left"/>
      <protection hidden="1"/>
    </xf>
    <xf numFmtId="0" fontId="152" fillId="0" borderId="57" xfId="0" applyFont="1" applyBorder="1" applyAlignment="1" applyProtection="1">
      <alignment horizontal="left"/>
      <protection hidden="1"/>
    </xf>
    <xf numFmtId="0" fontId="157" fillId="0" borderId="16" xfId="0" applyFont="1" applyBorder="1" applyAlignment="1" applyProtection="1">
      <alignment horizontal="left" vertical="center"/>
      <protection locked="0" hidden="1"/>
    </xf>
    <xf numFmtId="0" fontId="150" fillId="0" borderId="12" xfId="0" applyFont="1" applyBorder="1" applyAlignment="1" applyProtection="1">
      <alignment horizontal="center" vertical="center" textRotation="90" wrapText="1"/>
      <protection hidden="1"/>
    </xf>
    <xf numFmtId="0" fontId="150" fillId="0" borderId="55" xfId="0" applyFont="1" applyBorder="1" applyAlignment="1" applyProtection="1">
      <alignment horizontal="left" vertical="center"/>
      <protection hidden="1"/>
    </xf>
    <xf numFmtId="0" fontId="150" fillId="0" borderId="56" xfId="0" applyFont="1" applyBorder="1" applyAlignment="1" applyProtection="1">
      <alignment horizontal="left" vertical="center"/>
      <protection hidden="1"/>
    </xf>
    <xf numFmtId="0" fontId="150" fillId="0" borderId="57" xfId="0" applyFont="1" applyBorder="1" applyAlignment="1" applyProtection="1">
      <alignment horizontal="left" vertical="center"/>
      <protection hidden="1"/>
    </xf>
    <xf numFmtId="0" fontId="152" fillId="32" borderId="12" xfId="0" applyFont="1" applyFill="1" applyBorder="1" applyAlignment="1" applyProtection="1">
      <alignment horizontal="center" vertical="center" wrapText="1"/>
      <protection hidden="1"/>
    </xf>
    <xf numFmtId="0" fontId="150" fillId="32" borderId="15" xfId="0" applyFont="1" applyFill="1" applyBorder="1" applyAlignment="1" applyProtection="1">
      <alignment horizontal="center" vertical="center" wrapText="1"/>
      <protection hidden="1"/>
    </xf>
    <xf numFmtId="0" fontId="150" fillId="32" borderId="13" xfId="0" applyFont="1" applyFill="1" applyBorder="1" applyAlignment="1" applyProtection="1">
      <alignment horizontal="center" vertical="center" wrapText="1"/>
      <protection hidden="1"/>
    </xf>
    <xf numFmtId="0" fontId="150" fillId="32" borderId="17" xfId="0" applyFont="1" applyFill="1" applyBorder="1" applyAlignment="1" applyProtection="1">
      <alignment horizontal="center" vertical="center" wrapText="1"/>
      <protection hidden="1"/>
    </xf>
    <xf numFmtId="0" fontId="151" fillId="0" borderId="58" xfId="0" applyFont="1" applyBorder="1" applyAlignment="1" applyProtection="1">
      <alignment horizontal="justify" vertical="justify" wrapText="1"/>
      <protection locked="0" hidden="1"/>
    </xf>
    <xf numFmtId="0" fontId="151" fillId="0" borderId="0" xfId="0" applyFont="1" applyAlignment="1" applyProtection="1">
      <alignment horizontal="justify" vertical="justify"/>
      <protection locked="0" hidden="1"/>
    </xf>
    <xf numFmtId="0" fontId="151" fillId="0" borderId="23" xfId="0" applyFont="1" applyBorder="1" applyAlignment="1" applyProtection="1">
      <alignment horizontal="justify" vertical="justify"/>
      <protection locked="0" hidden="1"/>
    </xf>
    <xf numFmtId="0" fontId="153" fillId="0" borderId="55" xfId="0" applyFont="1" applyBorder="1" applyAlignment="1" applyProtection="1">
      <alignment horizontal="left" vertical="center" wrapText="1"/>
      <protection locked="0" hidden="1"/>
    </xf>
    <xf numFmtId="0" fontId="153" fillId="0" borderId="56" xfId="0" applyFont="1" applyBorder="1" applyAlignment="1" applyProtection="1">
      <alignment horizontal="left" vertical="center" wrapText="1"/>
      <protection locked="0" hidden="1"/>
    </xf>
    <xf numFmtId="0" fontId="153" fillId="0" borderId="57" xfId="0" applyFont="1" applyBorder="1" applyAlignment="1" applyProtection="1">
      <alignment horizontal="left" vertical="center" wrapText="1"/>
      <protection locked="0" hidden="1"/>
    </xf>
    <xf numFmtId="0" fontId="153" fillId="0" borderId="58" xfId="0" applyFont="1" applyBorder="1" applyAlignment="1" applyProtection="1">
      <alignment horizontal="left" vertical="center" wrapText="1"/>
      <protection locked="0" hidden="1"/>
    </xf>
    <xf numFmtId="0" fontId="153" fillId="0" borderId="0" xfId="0" applyFont="1" applyAlignment="1" applyProtection="1">
      <alignment horizontal="left" vertical="center" wrapText="1"/>
      <protection locked="0" hidden="1"/>
    </xf>
    <xf numFmtId="0" fontId="153" fillId="0" borderId="23" xfId="0" applyFont="1" applyBorder="1" applyAlignment="1" applyProtection="1">
      <alignment horizontal="left" vertical="center" wrapText="1"/>
      <protection locked="0" hidden="1"/>
    </xf>
    <xf numFmtId="0" fontId="153" fillId="0" borderId="59" xfId="0" applyFont="1" applyBorder="1" applyAlignment="1" applyProtection="1">
      <alignment horizontal="left" vertical="center" wrapText="1"/>
      <protection locked="0" hidden="1"/>
    </xf>
    <xf numFmtId="0" fontId="153" fillId="0" borderId="16" xfId="0" applyFont="1" applyBorder="1" applyAlignment="1" applyProtection="1">
      <alignment horizontal="left" vertical="center" wrapText="1"/>
      <protection locked="0" hidden="1"/>
    </xf>
    <xf numFmtId="0" fontId="153" fillId="0" borderId="60" xfId="0" applyFont="1" applyBorder="1" applyAlignment="1" applyProtection="1">
      <alignment horizontal="left" vertical="center" wrapText="1"/>
      <protection locked="0" hidden="1"/>
    </xf>
    <xf numFmtId="0" fontId="151" fillId="0" borderId="59" xfId="0" applyFont="1" applyBorder="1" applyAlignment="1" applyProtection="1">
      <alignment horizontal="justify" vertical="justify" wrapText="1"/>
      <protection locked="0" hidden="1"/>
    </xf>
    <xf numFmtId="0" fontId="151" fillId="0" borderId="16" xfId="0" applyFont="1" applyBorder="1" applyAlignment="1" applyProtection="1">
      <alignment horizontal="justify" vertical="justify"/>
      <protection locked="0" hidden="1"/>
    </xf>
    <xf numFmtId="0" fontId="151" fillId="0" borderId="60" xfId="0" applyFont="1" applyBorder="1" applyAlignment="1" applyProtection="1">
      <alignment horizontal="justify" vertical="justify"/>
      <protection locked="0" hidden="1"/>
    </xf>
    <xf numFmtId="0" fontId="157" fillId="0" borderId="58" xfId="0" applyFont="1" applyBorder="1" applyAlignment="1" applyProtection="1">
      <alignment horizontal="left" vertical="center"/>
      <protection locked="0" hidden="1"/>
    </xf>
    <xf numFmtId="0" fontId="157" fillId="0" borderId="0" xfId="0" applyFont="1" applyAlignment="1" applyProtection="1">
      <alignment horizontal="left" vertical="center"/>
      <protection locked="0" hidden="1"/>
    </xf>
    <xf numFmtId="0" fontId="157" fillId="0" borderId="23" xfId="0" applyFont="1" applyBorder="1" applyAlignment="1" applyProtection="1">
      <alignment horizontal="left" vertical="center"/>
      <protection locked="0" hidden="1"/>
    </xf>
    <xf numFmtId="0" fontId="147" fillId="0" borderId="0" xfId="0" applyFont="1" applyAlignment="1" applyProtection="1">
      <alignment horizontal="center" vertical="center"/>
      <protection hidden="1"/>
    </xf>
    <xf numFmtId="0" fontId="152" fillId="0" borderId="58" xfId="0" applyFont="1" applyBorder="1" applyAlignment="1" applyProtection="1">
      <alignment horizontal="left" vertical="center"/>
      <protection locked="0" hidden="1"/>
    </xf>
    <xf numFmtId="0" fontId="152" fillId="0" borderId="0" xfId="0" applyFont="1" applyAlignment="1" applyProtection="1">
      <alignment horizontal="left" vertical="center"/>
      <protection locked="0" hidden="1"/>
    </xf>
    <xf numFmtId="0" fontId="152" fillId="0" borderId="23" xfId="0" applyFont="1" applyBorder="1" applyAlignment="1" applyProtection="1">
      <alignment horizontal="left" vertical="center"/>
      <protection locked="0" hidden="1"/>
    </xf>
    <xf numFmtId="0" fontId="146" fillId="0" borderId="0" xfId="0" applyFont="1" applyAlignment="1" applyProtection="1">
      <alignment horizontal="center" vertical="center"/>
      <protection hidden="1"/>
    </xf>
    <xf numFmtId="0" fontId="145" fillId="0" borderId="0" xfId="0" applyFont="1" applyAlignment="1" applyProtection="1">
      <alignment horizontal="center" vertical="center"/>
      <protection hidden="1"/>
    </xf>
    <xf numFmtId="0" fontId="152" fillId="0" borderId="34" xfId="0" applyFont="1" applyBorder="1" applyAlignment="1" applyProtection="1">
      <alignment horizontal="left" vertical="center" wrapText="1"/>
      <protection hidden="1"/>
    </xf>
    <xf numFmtId="0" fontId="150" fillId="0" borderId="35" xfId="0" applyFont="1" applyBorder="1" applyAlignment="1" applyProtection="1">
      <alignment horizontal="left"/>
      <protection hidden="1"/>
    </xf>
    <xf numFmtId="0" fontId="155" fillId="0" borderId="36" xfId="0" applyFont="1" applyBorder="1" applyAlignment="1" applyProtection="1">
      <alignment horizontal="left" vertical="center" wrapText="1"/>
      <protection hidden="1"/>
    </xf>
    <xf numFmtId="0" fontId="152" fillId="0" borderId="15" xfId="0" applyFont="1" applyBorder="1" applyAlignment="1" applyProtection="1">
      <alignment horizontal="left" vertical="center" wrapText="1"/>
      <protection locked="0" hidden="1"/>
    </xf>
    <xf numFmtId="0" fontId="152" fillId="0" borderId="13" xfId="0" applyFont="1" applyBorder="1" applyAlignment="1" applyProtection="1">
      <alignment horizontal="left" vertical="center" wrapText="1"/>
      <protection locked="0" hidden="1"/>
    </xf>
    <xf numFmtId="0" fontId="152" fillId="0" borderId="17" xfId="0" applyFont="1" applyBorder="1" applyAlignment="1" applyProtection="1">
      <alignment horizontal="left" vertical="center" wrapText="1"/>
      <protection locked="0" hidden="1"/>
    </xf>
    <xf numFmtId="0" fontId="152" fillId="0" borderId="35" xfId="0" applyFont="1" applyBorder="1" applyAlignment="1" applyProtection="1">
      <alignment horizontal="left" vertical="center" wrapText="1"/>
      <protection locked="0" hidden="1"/>
    </xf>
    <xf numFmtId="0" fontId="150" fillId="0" borderId="35" xfId="0" applyFont="1" applyBorder="1" applyAlignment="1" applyProtection="1">
      <alignment horizontal="left"/>
      <protection locked="0" hidden="1"/>
    </xf>
    <xf numFmtId="0" fontId="152" fillId="0" borderId="58" xfId="0" applyFont="1" applyBorder="1" applyAlignment="1" applyProtection="1">
      <alignment horizontal="left" wrapText="1"/>
      <protection hidden="1"/>
    </xf>
    <xf numFmtId="0" fontId="152" fillId="0" borderId="0" xfId="0" applyFont="1" applyAlignment="1" applyProtection="1">
      <alignment horizontal="left" wrapText="1"/>
      <protection hidden="1"/>
    </xf>
    <xf numFmtId="0" fontId="152" fillId="0" borderId="23" xfId="0" applyFont="1" applyBorder="1" applyAlignment="1" applyProtection="1">
      <alignment horizontal="left" wrapText="1"/>
      <protection hidden="1"/>
    </xf>
    <xf numFmtId="0" fontId="150" fillId="0" borderId="12" xfId="0" applyFont="1" applyBorder="1" applyAlignment="1" applyProtection="1">
      <alignment horizontal="left" vertical="center" wrapText="1"/>
      <protection hidden="1"/>
    </xf>
    <xf numFmtId="0" fontId="155" fillId="0" borderId="36" xfId="0" applyFont="1" applyBorder="1" applyAlignment="1" applyProtection="1">
      <alignment horizontal="left" vertical="center" wrapText="1"/>
      <protection locked="0" hidden="1"/>
    </xf>
    <xf numFmtId="0" fontId="156" fillId="0" borderId="12" xfId="0" applyFont="1" applyBorder="1" applyAlignment="1" applyProtection="1">
      <alignment horizontal="center" vertical="center" textRotation="90" wrapText="1"/>
      <protection hidden="1"/>
    </xf>
    <xf numFmtId="0" fontId="156" fillId="0" borderId="12" xfId="0" applyFont="1" applyBorder="1" applyAlignment="1" applyProtection="1">
      <alignment horizontal="center" vertical="center" textRotation="90"/>
      <protection hidden="1"/>
    </xf>
    <xf numFmtId="0" fontId="152" fillId="0" borderId="58" xfId="0" applyFont="1" applyBorder="1" applyAlignment="1" applyProtection="1">
      <alignment horizontal="left" vertical="center" wrapText="1"/>
      <protection locked="0" hidden="1"/>
    </xf>
    <xf numFmtId="0" fontId="152" fillId="0" borderId="0" xfId="0" applyFont="1" applyAlignment="1" applyProtection="1">
      <alignment horizontal="left" vertical="center" wrapText="1"/>
      <protection locked="0" hidden="1"/>
    </xf>
    <xf numFmtId="0" fontId="152" fillId="0" borderId="23" xfId="0" applyFont="1" applyBorder="1" applyAlignment="1" applyProtection="1">
      <alignment horizontal="left" vertical="center" wrapText="1"/>
      <protection locked="0" hidden="1"/>
    </xf>
    <xf numFmtId="0" fontId="152" fillId="0" borderId="59" xfId="0" applyFont="1" applyBorder="1" applyAlignment="1" applyProtection="1">
      <alignment horizontal="left" vertical="center"/>
      <protection locked="0" hidden="1"/>
    </xf>
    <xf numFmtId="0" fontId="152" fillId="0" borderId="16" xfId="0" applyFont="1" applyBorder="1" applyAlignment="1" applyProtection="1">
      <alignment horizontal="left" vertical="center"/>
      <protection locked="0" hidden="1"/>
    </xf>
    <xf numFmtId="0" fontId="152" fillId="0" borderId="60" xfId="0" applyFont="1" applyBorder="1" applyAlignment="1" applyProtection="1">
      <alignment horizontal="left" vertical="center"/>
      <protection locked="0" hidden="1"/>
    </xf>
    <xf numFmtId="0" fontId="159" fillId="24" borderId="12" xfId="0" applyFont="1" applyFill="1" applyBorder="1" applyAlignment="1" applyProtection="1">
      <alignment horizontal="justify" vertical="justify"/>
      <protection hidden="1"/>
    </xf>
    <xf numFmtId="164" fontId="160" fillId="24" borderId="12" xfId="0" applyNumberFormat="1" applyFont="1" applyFill="1" applyBorder="1" applyAlignment="1" applyProtection="1">
      <alignment horizontal="right" vertical="center"/>
      <protection hidden="1"/>
    </xf>
    <xf numFmtId="166" fontId="160" fillId="24" borderId="12" xfId="0" applyNumberFormat="1" applyFont="1" applyFill="1" applyBorder="1" applyAlignment="1" applyProtection="1">
      <alignment horizontal="right" vertical="center"/>
      <protection hidden="1"/>
    </xf>
    <xf numFmtId="0" fontId="158" fillId="0" borderId="12" xfId="0" applyFont="1" applyBorder="1" applyAlignment="1" applyProtection="1">
      <alignment horizontal="left" vertical="center"/>
      <protection hidden="1"/>
    </xf>
    <xf numFmtId="0" fontId="154" fillId="0" borderId="12" xfId="0" applyFont="1" applyBorder="1" applyAlignment="1" applyProtection="1">
      <alignment horizontal="left" vertical="center"/>
      <protection hidden="1"/>
    </xf>
    <xf numFmtId="0" fontId="152" fillId="0" borderId="13" xfId="0" applyFont="1" applyBorder="1" applyAlignment="1" applyProtection="1">
      <alignment horizontal="center" vertical="center" wrapText="1"/>
      <protection hidden="1"/>
    </xf>
    <xf numFmtId="0" fontId="151" fillId="0" borderId="16" xfId="0" applyFont="1" applyBorder="1" applyAlignment="1" applyProtection="1">
      <alignment horizontal="center"/>
      <protection hidden="1"/>
    </xf>
    <xf numFmtId="0" fontId="149" fillId="24" borderId="12" xfId="0" applyFont="1" applyFill="1" applyBorder="1" applyAlignment="1" applyProtection="1">
      <alignment horizontal="justify" vertical="justify"/>
      <protection hidden="1"/>
    </xf>
    <xf numFmtId="164" fontId="161" fillId="24" borderId="12" xfId="0" applyNumberFormat="1" applyFont="1" applyFill="1" applyBorder="1" applyAlignment="1" applyProtection="1">
      <alignment horizontal="right" vertical="center"/>
      <protection hidden="1"/>
    </xf>
    <xf numFmtId="166" fontId="161" fillId="24" borderId="12" xfId="0" applyNumberFormat="1" applyFont="1" applyFill="1" applyBorder="1" applyAlignment="1" applyProtection="1">
      <alignment horizontal="right" vertical="center"/>
      <protection hidden="1"/>
    </xf>
    <xf numFmtId="0" fontId="149" fillId="24" borderId="15" xfId="0" applyFont="1" applyFill="1" applyBorder="1" applyAlignment="1" applyProtection="1">
      <alignment horizontal="left" vertical="justify"/>
      <protection hidden="1"/>
    </xf>
    <xf numFmtId="0" fontId="149" fillId="24" borderId="13" xfId="0" applyFont="1" applyFill="1" applyBorder="1" applyAlignment="1" applyProtection="1">
      <alignment horizontal="left" vertical="justify"/>
      <protection hidden="1"/>
    </xf>
    <xf numFmtId="0" fontId="149" fillId="24" borderId="17" xfId="0" applyFont="1" applyFill="1" applyBorder="1" applyAlignment="1" applyProtection="1">
      <alignment horizontal="left" vertical="justify"/>
      <protection hidden="1"/>
    </xf>
    <xf numFmtId="0" fontId="149" fillId="24" borderId="15" xfId="0" applyFont="1" applyFill="1" applyBorder="1" applyAlignment="1" applyProtection="1">
      <alignment horizontal="right" vertical="justify"/>
      <protection hidden="1"/>
    </xf>
    <xf numFmtId="0" fontId="149" fillId="24" borderId="13" xfId="0" applyFont="1" applyFill="1" applyBorder="1" applyAlignment="1" applyProtection="1">
      <alignment horizontal="right" vertical="justify"/>
      <protection hidden="1"/>
    </xf>
    <xf numFmtId="0" fontId="149" fillId="24" borderId="17" xfId="0" applyFont="1" applyFill="1" applyBorder="1" applyAlignment="1" applyProtection="1">
      <alignment horizontal="right" vertical="justify"/>
      <protection hidden="1"/>
    </xf>
    <xf numFmtId="0" fontId="154" fillId="0" borderId="0" xfId="0" applyFont="1" applyAlignment="1" applyProtection="1">
      <alignment horizontal="left" vertical="center"/>
      <protection hidden="1"/>
    </xf>
    <xf numFmtId="0" fontId="149" fillId="24" borderId="15" xfId="0" applyFont="1" applyFill="1" applyBorder="1" applyAlignment="1" applyProtection="1">
      <alignment horizontal="center" vertical="center"/>
      <protection hidden="1"/>
    </xf>
    <xf numFmtId="0" fontId="149" fillId="24" borderId="13" xfId="0" applyFont="1" applyFill="1" applyBorder="1" applyAlignment="1" applyProtection="1">
      <alignment horizontal="center" vertical="center"/>
      <protection hidden="1"/>
    </xf>
    <xf numFmtId="0" fontId="149" fillId="24" borderId="17" xfId="0" applyFont="1" applyFill="1" applyBorder="1" applyAlignment="1" applyProtection="1">
      <alignment horizontal="center" vertical="center"/>
      <protection hidden="1"/>
    </xf>
    <xf numFmtId="0" fontId="47" fillId="0" borderId="0" xfId="87" applyFont="1" applyAlignment="1">
      <alignment horizontal="center"/>
    </xf>
    <xf numFmtId="0" fontId="102" fillId="0" borderId="16" xfId="87" applyFont="1" applyBorder="1" applyAlignment="1" applyProtection="1">
      <alignment horizontal="center"/>
      <protection locked="0"/>
    </xf>
    <xf numFmtId="0" fontId="50" fillId="0" borderId="0" xfId="87" applyFont="1" applyAlignment="1" applyProtection="1">
      <alignment horizontal="justify" vertical="justify"/>
      <protection locked="0"/>
    </xf>
    <xf numFmtId="0" fontId="96" fillId="0" borderId="0" xfId="87" applyFont="1" applyAlignment="1">
      <alignment horizontal="justify" vertical="justify"/>
    </xf>
    <xf numFmtId="0" fontId="47" fillId="0" borderId="0" xfId="87" applyFont="1" applyAlignment="1">
      <alignment horizontal="center" vertical="center"/>
    </xf>
    <xf numFmtId="0" fontId="96" fillId="0" borderId="0" xfId="87" applyFont="1" applyAlignment="1">
      <alignment vertical="center"/>
    </xf>
    <xf numFmtId="0" fontId="46" fillId="0" borderId="0" xfId="87" applyFont="1" applyAlignment="1">
      <alignment horizontal="center"/>
    </xf>
    <xf numFmtId="0" fontId="96" fillId="0" borderId="0" xfId="87" applyFont="1"/>
    <xf numFmtId="0" fontId="132" fillId="0" borderId="0" xfId="87" applyFont="1" applyAlignment="1">
      <alignment horizontal="left" vertical="top"/>
    </xf>
    <xf numFmtId="0" fontId="167" fillId="0" borderId="0" xfId="87" applyFont="1" applyAlignment="1">
      <alignment horizontal="right" vertical="top"/>
    </xf>
    <xf numFmtId="0" fontId="46" fillId="0" borderId="0" xfId="87" applyFont="1" applyAlignment="1">
      <alignment horizontal="justify"/>
    </xf>
    <xf numFmtId="0" fontId="50" fillId="0" borderId="0" xfId="87" applyFont="1" applyAlignment="1" applyProtection="1">
      <alignment horizontal="center" vertical="justify"/>
      <protection locked="0"/>
    </xf>
    <xf numFmtId="0" fontId="167" fillId="0" borderId="0" xfId="87" applyFont="1" applyAlignment="1">
      <alignment horizontal="center" vertical="top"/>
    </xf>
    <xf numFmtId="0" fontId="96" fillId="0" borderId="0" xfId="0" applyFont="1" applyAlignment="1" applyProtection="1">
      <alignment horizontal="left" vertical="top" wrapText="1"/>
      <protection locked="0"/>
    </xf>
    <xf numFmtId="0" fontId="133" fillId="0" borderId="0" xfId="87" applyFont="1" applyAlignment="1">
      <alignment horizontal="center" vertical="top"/>
    </xf>
    <xf numFmtId="0" fontId="111" fillId="0" borderId="0" xfId="0" applyFont="1" applyAlignment="1" applyProtection="1">
      <alignment horizontal="left"/>
      <protection locked="0"/>
    </xf>
    <xf numFmtId="0" fontId="172" fillId="0" borderId="0" xfId="0" applyFont="1" applyAlignment="1">
      <alignment horizontal="center" vertical="center"/>
    </xf>
    <xf numFmtId="0" fontId="96" fillId="0" borderId="0" xfId="0" applyFont="1" applyAlignment="1">
      <alignment horizontal="left" vertical="center"/>
    </xf>
    <xf numFmtId="0" fontId="96" fillId="0" borderId="0" xfId="87" applyFont="1" applyAlignment="1" applyProtection="1">
      <alignment horizontal="center"/>
      <protection hidden="1"/>
    </xf>
    <xf numFmtId="0" fontId="96" fillId="0" borderId="0" xfId="0" applyFont="1" applyAlignment="1">
      <alignment horizontal="center"/>
    </xf>
    <xf numFmtId="0" fontId="96" fillId="0" borderId="0" xfId="0" applyFont="1" applyAlignment="1">
      <alignment horizontal="center" vertical="top"/>
    </xf>
    <xf numFmtId="0" fontId="96" fillId="0" borderId="0" xfId="0" applyFont="1" applyAlignment="1">
      <alignment horizontal="left"/>
    </xf>
    <xf numFmtId="0" fontId="93" fillId="29" borderId="76" xfId="75" applyFill="1" applyBorder="1" applyAlignment="1">
      <alignment horizontal="center" vertical="center"/>
    </xf>
    <xf numFmtId="0" fontId="93" fillId="29" borderId="77" xfId="75" applyFill="1" applyBorder="1" applyAlignment="1">
      <alignment horizontal="center" vertical="center"/>
    </xf>
    <xf numFmtId="0" fontId="93" fillId="29" borderId="78" xfId="75" applyFill="1" applyBorder="1" applyAlignment="1">
      <alignment horizontal="center" vertical="center"/>
    </xf>
    <xf numFmtId="0" fontId="93" fillId="0" borderId="76" xfId="75" applyBorder="1" applyAlignment="1">
      <alignment horizontal="center" vertical="center"/>
    </xf>
    <xf numFmtId="0" fontId="93" fillId="0" borderId="77" xfId="75" applyBorder="1" applyAlignment="1">
      <alignment horizontal="center" vertical="center"/>
    </xf>
    <xf numFmtId="0" fontId="93" fillId="0" borderId="78" xfId="75" applyBorder="1" applyAlignment="1">
      <alignment horizontal="center" vertical="center"/>
    </xf>
    <xf numFmtId="0" fontId="23" fillId="0" borderId="0" xfId="95" applyFont="1" applyAlignment="1">
      <alignment horizontal="left"/>
    </xf>
    <xf numFmtId="0" fontId="118" fillId="0" borderId="15" xfId="94" applyFont="1" applyBorder="1" applyAlignment="1" applyProtection="1">
      <alignment horizontal="center" vertical="center"/>
    </xf>
    <xf numFmtId="0" fontId="118" fillId="0" borderId="17" xfId="94" applyFont="1" applyBorder="1" applyAlignment="1" applyProtection="1">
      <alignment horizontal="center" vertical="center"/>
    </xf>
    <xf numFmtId="0" fontId="22" fillId="0" borderId="0" xfId="95" applyFont="1" applyAlignment="1">
      <alignment horizontal="center"/>
    </xf>
    <xf numFmtId="0" fontId="22" fillId="0" borderId="0" xfId="95" applyFont="1" applyBorder="1" applyAlignment="1">
      <alignment horizontal="center"/>
    </xf>
    <xf numFmtId="0" fontId="78" fillId="0" borderId="0" xfId="103" applyFont="1" applyAlignment="1">
      <alignment horizontal="center" vertical="center"/>
    </xf>
    <xf numFmtId="0" fontId="21" fillId="0" borderId="15" xfId="95" applyFont="1" applyBorder="1" applyAlignment="1">
      <alignment horizontal="right" vertical="justify"/>
    </xf>
    <xf numFmtId="0" fontId="21" fillId="0" borderId="13" xfId="95" applyFont="1" applyBorder="1" applyAlignment="1">
      <alignment horizontal="right" vertical="justify"/>
    </xf>
    <xf numFmtId="0" fontId="21" fillId="0" borderId="17" xfId="95" applyFont="1" applyBorder="1" applyAlignment="1">
      <alignment horizontal="right" vertical="justify"/>
    </xf>
    <xf numFmtId="0" fontId="78" fillId="0" borderId="0" xfId="102" applyFont="1" applyAlignment="1">
      <alignment horizontal="center"/>
    </xf>
    <xf numFmtId="0" fontId="78" fillId="0" borderId="16" xfId="102" applyFont="1" applyBorder="1" applyAlignment="1">
      <alignment horizontal="center" vertical="top"/>
    </xf>
    <xf numFmtId="0" fontId="55" fillId="28" borderId="56" xfId="99" applyFont="1" applyFill="1" applyBorder="1" applyAlignment="1">
      <alignment horizontal="center" vertical="center"/>
    </xf>
    <xf numFmtId="0" fontId="62" fillId="0" borderId="15" xfId="99" applyFont="1" applyBorder="1" applyAlignment="1">
      <alignment horizontal="center" vertical="center" textRotation="90"/>
    </xf>
    <xf numFmtId="0" fontId="62" fillId="0" borderId="13" xfId="99" applyFont="1" applyBorder="1" applyAlignment="1">
      <alignment horizontal="center" vertical="center" textRotation="90"/>
    </xf>
    <xf numFmtId="0" fontId="62" fillId="0" borderId="13" xfId="99" applyFont="1" applyBorder="1" applyAlignment="1">
      <alignment horizontal="center" vertical="center"/>
    </xf>
    <xf numFmtId="0" fontId="62" fillId="0" borderId="17" xfId="99" applyFont="1" applyBorder="1" applyAlignment="1">
      <alignment horizontal="center" vertical="center"/>
    </xf>
    <xf numFmtId="0" fontId="55" fillId="0" borderId="15" xfId="99" applyFont="1" applyBorder="1" applyAlignment="1">
      <alignment horizontal="right" vertical="center"/>
    </xf>
    <xf numFmtId="0" fontId="55" fillId="0" borderId="13" xfId="99" applyFont="1" applyBorder="1" applyAlignment="1">
      <alignment horizontal="right" vertical="center"/>
    </xf>
    <xf numFmtId="0" fontId="55" fillId="0" borderId="17" xfId="99" applyFont="1" applyBorder="1" applyAlignment="1">
      <alignment horizontal="right" vertical="center"/>
    </xf>
    <xf numFmtId="0" fontId="55" fillId="28" borderId="56" xfId="100" applyFont="1" applyFill="1" applyBorder="1" applyAlignment="1">
      <alignment horizontal="center" vertical="center"/>
    </xf>
    <xf numFmtId="0" fontId="59" fillId="0" borderId="15" xfId="99" applyBorder="1" applyAlignment="1">
      <alignment horizontal="center"/>
    </xf>
    <xf numFmtId="0" fontId="59" fillId="0" borderId="17" xfId="99" applyBorder="1" applyAlignment="1">
      <alignment horizontal="center"/>
    </xf>
    <xf numFmtId="166" fontId="55" fillId="0" borderId="15" xfId="99" applyNumberFormat="1" applyFont="1" applyBorder="1" applyAlignment="1">
      <alignment horizontal="center"/>
    </xf>
    <xf numFmtId="166" fontId="55" fillId="0" borderId="17" xfId="99" applyNumberFormat="1" applyFont="1" applyBorder="1" applyAlignment="1">
      <alignment horizontal="center"/>
    </xf>
    <xf numFmtId="0" fontId="55" fillId="0" borderId="0" xfId="99" applyFont="1" applyAlignment="1">
      <alignment horizontal="center"/>
    </xf>
    <xf numFmtId="0" fontId="55" fillId="0" borderId="12" xfId="99" applyFont="1" applyBorder="1" applyAlignment="1">
      <alignment horizontal="center"/>
    </xf>
    <xf numFmtId="166" fontId="55" fillId="0" borderId="12" xfId="99" applyNumberFormat="1" applyFont="1" applyBorder="1" applyAlignment="1">
      <alignment horizontal="center"/>
    </xf>
    <xf numFmtId="0" fontId="55" fillId="0" borderId="56" xfId="99" applyFont="1" applyBorder="1" applyAlignment="1">
      <alignment horizontal="center"/>
    </xf>
    <xf numFmtId="0" fontId="55" fillId="0" borderId="15" xfId="99" applyFont="1" applyBorder="1" applyAlignment="1">
      <alignment horizontal="center"/>
    </xf>
    <xf numFmtId="0" fontId="55" fillId="0" borderId="17" xfId="99" applyFont="1" applyBorder="1" applyAlignment="1">
      <alignment horizontal="center"/>
    </xf>
    <xf numFmtId="0" fontId="78" fillId="0" borderId="0" xfId="102" applyFont="1" applyAlignment="1">
      <alignment horizontal="center" vertical="center"/>
    </xf>
    <xf numFmtId="0" fontId="103" fillId="0" borderId="0" xfId="87" applyFont="1" applyAlignment="1">
      <alignment horizontal="right"/>
    </xf>
    <xf numFmtId="0" fontId="103" fillId="0" borderId="0" xfId="87" applyFont="1" applyAlignment="1">
      <alignment horizontal="left"/>
    </xf>
    <xf numFmtId="0" fontId="103" fillId="0" borderId="0" xfId="87" applyFont="1" applyAlignment="1">
      <alignment horizontal="left"/>
    </xf>
  </cellXfs>
  <cellStyles count="144">
    <cellStyle name="20% - Accent1" xfId="1"/>
    <cellStyle name="20% - Accent2" xfId="2"/>
    <cellStyle name="20% - Accent3" xfId="3"/>
    <cellStyle name="20% - Accent4" xfId="4"/>
    <cellStyle name="20% - Accent5" xfId="5"/>
    <cellStyle name="20% - Accent6" xfId="6"/>
    <cellStyle name="20% - Colore 1 2" xfId="7"/>
    <cellStyle name="20% - Colore 2 2" xfId="8"/>
    <cellStyle name="20% - Colore 3 2" xfId="9"/>
    <cellStyle name="20% - Colore 4 2" xfId="10"/>
    <cellStyle name="20% - Colore 5 2" xfId="11"/>
    <cellStyle name="20% - Colore 6 2" xfId="12"/>
    <cellStyle name="40% - Accent1" xfId="13"/>
    <cellStyle name="40% - Accent2" xfId="14"/>
    <cellStyle name="40% - Accent3" xfId="15"/>
    <cellStyle name="40% - Accent4" xfId="16"/>
    <cellStyle name="40% - Accent5" xfId="17"/>
    <cellStyle name="40% - Accent6" xfId="18"/>
    <cellStyle name="40% - Colore 1 2" xfId="19"/>
    <cellStyle name="40% - Colore 2 2" xfId="20"/>
    <cellStyle name="40% - Colore 3 2" xfId="21"/>
    <cellStyle name="40% - Colore 4 2" xfId="22"/>
    <cellStyle name="40% - Colore 5 2" xfId="23"/>
    <cellStyle name="40% - Colore 6 2" xfId="24"/>
    <cellStyle name="60% - Accent1" xfId="25"/>
    <cellStyle name="60% - Accent2" xfId="26"/>
    <cellStyle name="60% - Accent3" xfId="27"/>
    <cellStyle name="60% - Accent4" xfId="28"/>
    <cellStyle name="60% - Accent5" xfId="29"/>
    <cellStyle name="60% - Accent6" xfId="30"/>
    <cellStyle name="60% - Colore 1 2" xfId="31"/>
    <cellStyle name="60% - Colore 2 2" xfId="32"/>
    <cellStyle name="60% - Colore 3 2" xfId="33"/>
    <cellStyle name="60% - Colore 4 2" xfId="34"/>
    <cellStyle name="60% - Colore 5 2" xfId="35"/>
    <cellStyle name="60% - Colore 6 2" xfId="36"/>
    <cellStyle name="Accent1" xfId="37"/>
    <cellStyle name="Accent2" xfId="38"/>
    <cellStyle name="Accent3" xfId="39"/>
    <cellStyle name="Accent4" xfId="40"/>
    <cellStyle name="Accent5" xfId="41"/>
    <cellStyle name="Accent6" xfId="42"/>
    <cellStyle name="Bad" xfId="43"/>
    <cellStyle name="Calcolo 2" xfId="44"/>
    <cellStyle name="Calculation" xfId="136"/>
    <cellStyle name="Cella collegata 2" xfId="45"/>
    <cellStyle name="Cella da controllare 2" xfId="46"/>
    <cellStyle name="Check Cell" xfId="137"/>
    <cellStyle name="Collegamento ipertestuale" xfId="142" builtinId="8"/>
    <cellStyle name="Collegamento ipertestuale 2" xfId="47"/>
    <cellStyle name="Collegamento ipertestuale 3" xfId="48"/>
    <cellStyle name="Colore 1 2" xfId="49"/>
    <cellStyle name="Colore 2 2" xfId="50"/>
    <cellStyle name="Colore 3 2" xfId="51"/>
    <cellStyle name="Colore 4 2" xfId="52"/>
    <cellStyle name="Colore 5 2" xfId="53"/>
    <cellStyle name="Colore 6 2" xfId="54"/>
    <cellStyle name="Euro" xfId="55"/>
    <cellStyle name="Euro 2" xfId="56"/>
    <cellStyle name="Euro 3" xfId="57"/>
    <cellStyle name="Euro 3 2" xfId="58"/>
    <cellStyle name="Euro 4" xfId="59"/>
    <cellStyle name="Explanatory Text" xfId="60"/>
    <cellStyle name="Good" xfId="61"/>
    <cellStyle name="Heading 1" xfId="62"/>
    <cellStyle name="Heading 2" xfId="63"/>
    <cellStyle name="Heading 3" xfId="64"/>
    <cellStyle name="Heading 4" xfId="65"/>
    <cellStyle name="Input 2" xfId="66"/>
    <cellStyle name="Linked Cell" xfId="138"/>
    <cellStyle name="Migliaia [0] 2" xfId="67"/>
    <cellStyle name="Migliaia [0] 3" xfId="68"/>
    <cellStyle name="Migliaia [0] 4" xfId="69"/>
    <cellStyle name="Migliaia 2" xfId="70"/>
    <cellStyle name="Migliaia 3" xfId="71"/>
    <cellStyle name="Neutral" xfId="72"/>
    <cellStyle name="Neutrale 2" xfId="73"/>
    <cellStyle name="Normal 2" xfId="74"/>
    <cellStyle name="Normale" xfId="0" builtinId="0"/>
    <cellStyle name="Normale 10" xfId="75"/>
    <cellStyle name="Normale 11" xfId="76"/>
    <cellStyle name="Normale 12" xfId="77"/>
    <cellStyle name="Normale 13" xfId="143"/>
    <cellStyle name="Normale 2" xfId="78"/>
    <cellStyle name="Normale 2 2" xfId="79"/>
    <cellStyle name="Normale 2 2 2" xfId="80"/>
    <cellStyle name="Normale 2 3" xfId="81"/>
    <cellStyle name="Normale 2 4" xfId="82"/>
    <cellStyle name="Normale 2 5" xfId="83"/>
    <cellStyle name="Normale 2 5 2" xfId="84"/>
    <cellStyle name="Normale 2 6" xfId="85"/>
    <cellStyle name="Normale 2_GSS_2012_13" xfId="86"/>
    <cellStyle name="Normale 3" xfId="87"/>
    <cellStyle name="Normale 3 2" xfId="88"/>
    <cellStyle name="Normale 3 2 2" xfId="89"/>
    <cellStyle name="Normale 3 3" xfId="90"/>
    <cellStyle name="Normale 4" xfId="91"/>
    <cellStyle name="Normale 5" xfId="92"/>
    <cellStyle name="Normale 5 2" xfId="93"/>
    <cellStyle name="Normale 5 3" xfId="94"/>
    <cellStyle name="Normale 5 4" xfId="95"/>
    <cellStyle name="Normale 5 5" xfId="96"/>
    <cellStyle name="Normale 5 5 2" xfId="135"/>
    <cellStyle name="Normale 6" xfId="97"/>
    <cellStyle name="Normale 7" xfId="98"/>
    <cellStyle name="Normale 8" xfId="99"/>
    <cellStyle name="Normale 8 2" xfId="100"/>
    <cellStyle name="Normale 9" xfId="101"/>
    <cellStyle name="Normale_GSS_2012_13" xfId="102"/>
    <cellStyle name="Normale_GSS_2012_13 2" xfId="103"/>
    <cellStyle name="Nota 2" xfId="104"/>
    <cellStyle name="Nota 3" xfId="105"/>
    <cellStyle name="Note" xfId="139"/>
    <cellStyle name="Output 2" xfId="106"/>
    <cellStyle name="Percentuale" xfId="107" builtinId="5"/>
    <cellStyle name="Percentuale 2" xfId="108"/>
    <cellStyle name="Percentuale 3" xfId="109"/>
    <cellStyle name="Testo avviso 2" xfId="110"/>
    <cellStyle name="Testo descrittivo 2" xfId="111"/>
    <cellStyle name="Title" xfId="112"/>
    <cellStyle name="Titolo 1 2" xfId="113"/>
    <cellStyle name="Titolo 2 2" xfId="114"/>
    <cellStyle name="Titolo 3 2" xfId="115"/>
    <cellStyle name="Titolo 4 2" xfId="116"/>
    <cellStyle name="Titolo 5" xfId="117"/>
    <cellStyle name="Total" xfId="118"/>
    <cellStyle name="Totale" xfId="141" builtinId="25"/>
    <cellStyle name="Totale 2" xfId="119"/>
    <cellStyle name="Valore non valido 2" xfId="120"/>
    <cellStyle name="Valore valido 2" xfId="121"/>
    <cellStyle name="Valuta" xfId="122" builtinId="4"/>
    <cellStyle name="Valuta 2" xfId="123"/>
    <cellStyle name="Valuta 2 2" xfId="124"/>
    <cellStyle name="Valuta 2 2 2" xfId="125"/>
    <cellStyle name="Valuta 2 3" xfId="126"/>
    <cellStyle name="Valuta 3" xfId="127"/>
    <cellStyle name="Valuta 3 2" xfId="128"/>
    <cellStyle name="Valuta 4" xfId="129"/>
    <cellStyle name="Valuta 5" xfId="130"/>
    <cellStyle name="Valuta 6" xfId="131"/>
    <cellStyle name="Valuta 7" xfId="132"/>
    <cellStyle name="Valuta 8" xfId="133"/>
    <cellStyle name="Valuta 9" xfId="134"/>
    <cellStyle name="Warning Text" xfId="140"/>
  </cellStyles>
  <dxfs count="10">
    <dxf>
      <font>
        <color auto="1"/>
      </font>
    </dxf>
    <dxf>
      <font>
        <color auto="1"/>
      </font>
    </dxf>
    <dxf>
      <font>
        <color auto="1"/>
      </font>
    </dxf>
    <dxf>
      <font>
        <color rgb="FF9C0006"/>
      </font>
      <fill>
        <patternFill>
          <bgColor rgb="FFFFC7CE"/>
        </patternFill>
      </fill>
    </dxf>
    <dxf>
      <font>
        <color auto="1"/>
      </font>
    </dxf>
    <dxf>
      <font>
        <color auto="1"/>
      </font>
    </dxf>
    <dxf>
      <font>
        <color auto="1"/>
      </font>
    </dxf>
    <dxf>
      <font>
        <color auto="1"/>
      </font>
    </dxf>
    <dxf>
      <font>
        <color auto="1"/>
      </font>
    </dxf>
    <dxf>
      <font>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371581</xdr:colOff>
      <xdr:row>0</xdr:row>
      <xdr:rowOff>9526</xdr:rowOff>
    </xdr:from>
    <xdr:to>
      <xdr:col>1</xdr:col>
      <xdr:colOff>1238250</xdr:colOff>
      <xdr:row>1</xdr:row>
      <xdr:rowOff>648420</xdr:rowOff>
    </xdr:to>
    <xdr:pic>
      <xdr:nvPicPr>
        <xdr:cNvPr id="2" name="Immagine 1" descr="Logo100.png"/>
        <xdr:cNvPicPr>
          <a:picLocks noChangeAspect="1"/>
        </xdr:cNvPicPr>
      </xdr:nvPicPr>
      <xdr:blipFill>
        <a:blip xmlns:r="http://schemas.openxmlformats.org/officeDocument/2006/relationships" r:embed="rId1" cstate="print"/>
        <a:stretch>
          <a:fillRect/>
        </a:stretch>
      </xdr:blipFill>
      <xdr:spPr>
        <a:xfrm>
          <a:off x="6658081" y="9526"/>
          <a:ext cx="866669" cy="82939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161925</xdr:colOff>
      <xdr:row>93</xdr:row>
      <xdr:rowOff>104775</xdr:rowOff>
    </xdr:from>
    <xdr:to>
      <xdr:col>7</xdr:col>
      <xdr:colOff>771525</xdr:colOff>
      <xdr:row>93</xdr:row>
      <xdr:rowOff>114300</xdr:rowOff>
    </xdr:to>
    <xdr:cxnSp macro="">
      <xdr:nvCxnSpPr>
        <xdr:cNvPr id="14" name="Connettore 2 13">
          <a:extLst>
            <a:ext uri="{FF2B5EF4-FFF2-40B4-BE49-F238E27FC236}">
              <a16:creationId xmlns:a16="http://schemas.microsoft.com/office/drawing/2014/main" xmlns="" id="{00000000-0008-0000-0900-00000E000000}"/>
            </a:ext>
          </a:extLst>
        </xdr:cNvPr>
        <xdr:cNvCxnSpPr/>
      </xdr:nvCxnSpPr>
      <xdr:spPr>
        <a:xfrm>
          <a:off x="8153400" y="1438275"/>
          <a:ext cx="2219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94</xdr:row>
      <xdr:rowOff>104775</xdr:rowOff>
    </xdr:from>
    <xdr:to>
      <xdr:col>7</xdr:col>
      <xdr:colOff>771525</xdr:colOff>
      <xdr:row>94</xdr:row>
      <xdr:rowOff>114300</xdr:rowOff>
    </xdr:to>
    <xdr:cxnSp macro="">
      <xdr:nvCxnSpPr>
        <xdr:cNvPr id="15" name="Connettore 2 14">
          <a:extLst>
            <a:ext uri="{FF2B5EF4-FFF2-40B4-BE49-F238E27FC236}">
              <a16:creationId xmlns:a16="http://schemas.microsoft.com/office/drawing/2014/main" xmlns="" id="{00000000-0008-0000-0900-00000F000000}"/>
            </a:ext>
          </a:extLst>
        </xdr:cNvPr>
        <xdr:cNvCxnSpPr/>
      </xdr:nvCxnSpPr>
      <xdr:spPr>
        <a:xfrm>
          <a:off x="8153400" y="1438275"/>
          <a:ext cx="2219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95</xdr:row>
      <xdr:rowOff>104775</xdr:rowOff>
    </xdr:from>
    <xdr:to>
      <xdr:col>7</xdr:col>
      <xdr:colOff>771525</xdr:colOff>
      <xdr:row>95</xdr:row>
      <xdr:rowOff>114300</xdr:rowOff>
    </xdr:to>
    <xdr:cxnSp macro="">
      <xdr:nvCxnSpPr>
        <xdr:cNvPr id="16" name="Connettore 2 15">
          <a:extLst>
            <a:ext uri="{FF2B5EF4-FFF2-40B4-BE49-F238E27FC236}">
              <a16:creationId xmlns:a16="http://schemas.microsoft.com/office/drawing/2014/main" xmlns="" id="{00000000-0008-0000-0900-000010000000}"/>
            </a:ext>
          </a:extLst>
        </xdr:cNvPr>
        <xdr:cNvCxnSpPr/>
      </xdr:nvCxnSpPr>
      <xdr:spPr>
        <a:xfrm>
          <a:off x="8153400" y="1438275"/>
          <a:ext cx="2219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98</xdr:row>
      <xdr:rowOff>104775</xdr:rowOff>
    </xdr:from>
    <xdr:to>
      <xdr:col>7</xdr:col>
      <xdr:colOff>771525</xdr:colOff>
      <xdr:row>98</xdr:row>
      <xdr:rowOff>114300</xdr:rowOff>
    </xdr:to>
    <xdr:cxnSp macro="">
      <xdr:nvCxnSpPr>
        <xdr:cNvPr id="18" name="Connettore 2 17">
          <a:extLst>
            <a:ext uri="{FF2B5EF4-FFF2-40B4-BE49-F238E27FC236}">
              <a16:creationId xmlns:a16="http://schemas.microsoft.com/office/drawing/2014/main" xmlns="" id="{00000000-0008-0000-0900-000012000000}"/>
            </a:ext>
          </a:extLst>
        </xdr:cNvPr>
        <xdr:cNvCxnSpPr/>
      </xdr:nvCxnSpPr>
      <xdr:spPr>
        <a:xfrm>
          <a:off x="8153400" y="19973925"/>
          <a:ext cx="2219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1849756</xdr:colOff>
      <xdr:row>0</xdr:row>
      <xdr:rowOff>190500</xdr:rowOff>
    </xdr:from>
    <xdr:to>
      <xdr:col>10</xdr:col>
      <xdr:colOff>1895475</xdr:colOff>
      <xdr:row>2</xdr:row>
      <xdr:rowOff>714375</xdr:rowOff>
    </xdr:to>
    <xdr:sp macro="" textlink="">
      <xdr:nvSpPr>
        <xdr:cNvPr id="12" name="Freccia in giù 11">
          <a:extLst>
            <a:ext uri="{FF2B5EF4-FFF2-40B4-BE49-F238E27FC236}">
              <a16:creationId xmlns:a16="http://schemas.microsoft.com/office/drawing/2014/main" xmlns="" id="{00000000-0008-0000-0900-00000C000000}"/>
            </a:ext>
          </a:extLst>
        </xdr:cNvPr>
        <xdr:cNvSpPr/>
      </xdr:nvSpPr>
      <xdr:spPr>
        <a:xfrm>
          <a:off x="14384656" y="190500"/>
          <a:ext cx="45719" cy="8667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t-IT" sz="1100"/>
        </a:p>
      </xdr:txBody>
    </xdr:sp>
    <xdr:clientData/>
  </xdr:twoCellAnchor>
  <xdr:twoCellAnchor>
    <xdr:from>
      <xdr:col>5</xdr:col>
      <xdr:colOff>142875</xdr:colOff>
      <xdr:row>65</xdr:row>
      <xdr:rowOff>104775</xdr:rowOff>
    </xdr:from>
    <xdr:to>
      <xdr:col>7</xdr:col>
      <xdr:colOff>752475</xdr:colOff>
      <xdr:row>65</xdr:row>
      <xdr:rowOff>114300</xdr:rowOff>
    </xdr:to>
    <xdr:cxnSp macro="">
      <xdr:nvCxnSpPr>
        <xdr:cNvPr id="13" name="Connettore 2 12">
          <a:extLst>
            <a:ext uri="{FF2B5EF4-FFF2-40B4-BE49-F238E27FC236}">
              <a16:creationId xmlns:a16="http://schemas.microsoft.com/office/drawing/2014/main" xmlns="" id="{00000000-0008-0000-0900-00000D000000}"/>
            </a:ext>
          </a:extLst>
        </xdr:cNvPr>
        <xdr:cNvCxnSpPr/>
      </xdr:nvCxnSpPr>
      <xdr:spPr>
        <a:xfrm>
          <a:off x="6152284" y="4451639"/>
          <a:ext cx="2220191"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142875</xdr:colOff>
      <xdr:row>66</xdr:row>
      <xdr:rowOff>104775</xdr:rowOff>
    </xdr:from>
    <xdr:to>
      <xdr:col>7</xdr:col>
      <xdr:colOff>752475</xdr:colOff>
      <xdr:row>66</xdr:row>
      <xdr:rowOff>114300</xdr:rowOff>
    </xdr:to>
    <xdr:cxnSp macro="">
      <xdr:nvCxnSpPr>
        <xdr:cNvPr id="17" name="Connettore 2 16">
          <a:extLst>
            <a:ext uri="{FF2B5EF4-FFF2-40B4-BE49-F238E27FC236}">
              <a16:creationId xmlns:a16="http://schemas.microsoft.com/office/drawing/2014/main" xmlns="" id="{00000000-0008-0000-0900-000011000000}"/>
            </a:ext>
          </a:extLst>
        </xdr:cNvPr>
        <xdr:cNvCxnSpPr/>
      </xdr:nvCxnSpPr>
      <xdr:spPr>
        <a:xfrm>
          <a:off x="6152284" y="4451639"/>
          <a:ext cx="2220191"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142875</xdr:colOff>
      <xdr:row>67</xdr:row>
      <xdr:rowOff>104775</xdr:rowOff>
    </xdr:from>
    <xdr:to>
      <xdr:col>7</xdr:col>
      <xdr:colOff>752475</xdr:colOff>
      <xdr:row>67</xdr:row>
      <xdr:rowOff>114300</xdr:rowOff>
    </xdr:to>
    <xdr:cxnSp macro="">
      <xdr:nvCxnSpPr>
        <xdr:cNvPr id="19" name="Connettore 2 18">
          <a:extLst>
            <a:ext uri="{FF2B5EF4-FFF2-40B4-BE49-F238E27FC236}">
              <a16:creationId xmlns:a16="http://schemas.microsoft.com/office/drawing/2014/main" xmlns="" id="{00000000-0008-0000-0900-000013000000}"/>
            </a:ext>
          </a:extLst>
        </xdr:cNvPr>
        <xdr:cNvCxnSpPr/>
      </xdr:nvCxnSpPr>
      <xdr:spPr>
        <a:xfrm>
          <a:off x="6152284" y="4451639"/>
          <a:ext cx="2220191"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142875</xdr:colOff>
      <xdr:row>68</xdr:row>
      <xdr:rowOff>104775</xdr:rowOff>
    </xdr:from>
    <xdr:to>
      <xdr:col>7</xdr:col>
      <xdr:colOff>752475</xdr:colOff>
      <xdr:row>68</xdr:row>
      <xdr:rowOff>114300</xdr:rowOff>
    </xdr:to>
    <xdr:cxnSp macro="">
      <xdr:nvCxnSpPr>
        <xdr:cNvPr id="20" name="Connettore 2 19">
          <a:extLst>
            <a:ext uri="{FF2B5EF4-FFF2-40B4-BE49-F238E27FC236}">
              <a16:creationId xmlns:a16="http://schemas.microsoft.com/office/drawing/2014/main" xmlns="" id="{00000000-0008-0000-0900-000014000000}"/>
            </a:ext>
          </a:extLst>
        </xdr:cNvPr>
        <xdr:cNvCxnSpPr/>
      </xdr:nvCxnSpPr>
      <xdr:spPr>
        <a:xfrm>
          <a:off x="6152284" y="4451639"/>
          <a:ext cx="2220191"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142875</xdr:colOff>
      <xdr:row>69</xdr:row>
      <xdr:rowOff>104775</xdr:rowOff>
    </xdr:from>
    <xdr:to>
      <xdr:col>7</xdr:col>
      <xdr:colOff>752475</xdr:colOff>
      <xdr:row>69</xdr:row>
      <xdr:rowOff>114300</xdr:rowOff>
    </xdr:to>
    <xdr:cxnSp macro="">
      <xdr:nvCxnSpPr>
        <xdr:cNvPr id="21" name="Connettore 2 20">
          <a:extLst>
            <a:ext uri="{FF2B5EF4-FFF2-40B4-BE49-F238E27FC236}">
              <a16:creationId xmlns:a16="http://schemas.microsoft.com/office/drawing/2014/main" xmlns="" id="{00000000-0008-0000-0900-000015000000}"/>
            </a:ext>
          </a:extLst>
        </xdr:cNvPr>
        <xdr:cNvCxnSpPr/>
      </xdr:nvCxnSpPr>
      <xdr:spPr>
        <a:xfrm>
          <a:off x="6152284" y="4451639"/>
          <a:ext cx="2220191"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25</xdr:row>
      <xdr:rowOff>104775</xdr:rowOff>
    </xdr:from>
    <xdr:to>
      <xdr:col>7</xdr:col>
      <xdr:colOff>800100</xdr:colOff>
      <xdr:row>25</xdr:row>
      <xdr:rowOff>114300</xdr:rowOff>
    </xdr:to>
    <xdr:cxnSp macro="">
      <xdr:nvCxnSpPr>
        <xdr:cNvPr id="22" name="Connettore 2 21">
          <a:extLst>
            <a:ext uri="{FF2B5EF4-FFF2-40B4-BE49-F238E27FC236}">
              <a16:creationId xmlns:a16="http://schemas.microsoft.com/office/drawing/2014/main" xmlns="" id="{00000000-0008-0000-0900-000016000000}"/>
            </a:ext>
          </a:extLst>
        </xdr:cNvPr>
        <xdr:cNvCxnSpPr/>
      </xdr:nvCxnSpPr>
      <xdr:spPr>
        <a:xfrm>
          <a:off x="8077200" y="4400550"/>
          <a:ext cx="22193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302559</xdr:colOff>
      <xdr:row>0</xdr:row>
      <xdr:rowOff>89647</xdr:rowOff>
    </xdr:from>
    <xdr:to>
      <xdr:col>10</xdr:col>
      <xdr:colOff>1255059</xdr:colOff>
      <xdr:row>2</xdr:row>
      <xdr:rowOff>347382</xdr:rowOff>
    </xdr:to>
    <xdr:pic>
      <xdr:nvPicPr>
        <xdr:cNvPr id="23" name="Immagine 22" descr="Logo100x100.png"/>
        <xdr:cNvPicPr>
          <a:picLocks noChangeAspect="1"/>
        </xdr:cNvPicPr>
      </xdr:nvPicPr>
      <xdr:blipFill>
        <a:blip xmlns:r="http://schemas.openxmlformats.org/officeDocument/2006/relationships" r:embed="rId1" cstate="print"/>
        <a:stretch>
          <a:fillRect/>
        </a:stretch>
      </xdr:blipFill>
      <xdr:spPr>
        <a:xfrm>
          <a:off x="12595412" y="89647"/>
          <a:ext cx="952500" cy="952500"/>
        </a:xfrm>
        <a:prstGeom prst="rect">
          <a:avLst/>
        </a:prstGeom>
      </xdr:spPr>
    </xdr:pic>
    <xdr:clientData/>
  </xdr:twoCellAnchor>
  <xdr:twoCellAnchor>
    <xdr:from>
      <xdr:col>5</xdr:col>
      <xdr:colOff>161925</xdr:colOff>
      <xdr:row>97</xdr:row>
      <xdr:rowOff>104775</xdr:rowOff>
    </xdr:from>
    <xdr:to>
      <xdr:col>7</xdr:col>
      <xdr:colOff>771525</xdr:colOff>
      <xdr:row>97</xdr:row>
      <xdr:rowOff>114300</xdr:rowOff>
    </xdr:to>
    <xdr:cxnSp macro="">
      <xdr:nvCxnSpPr>
        <xdr:cNvPr id="24" name="Connettore 2 23">
          <a:extLst>
            <a:ext uri="{FF2B5EF4-FFF2-40B4-BE49-F238E27FC236}">
              <a16:creationId xmlns:a16="http://schemas.microsoft.com/office/drawing/2014/main" xmlns="" id="{00000000-0008-0000-0900-000012000000}"/>
            </a:ext>
          </a:extLst>
        </xdr:cNvPr>
        <xdr:cNvCxnSpPr/>
      </xdr:nvCxnSpPr>
      <xdr:spPr>
        <a:xfrm>
          <a:off x="8196543" y="19939187"/>
          <a:ext cx="2223247"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96</xdr:row>
      <xdr:rowOff>104775</xdr:rowOff>
    </xdr:from>
    <xdr:to>
      <xdr:col>7</xdr:col>
      <xdr:colOff>771525</xdr:colOff>
      <xdr:row>96</xdr:row>
      <xdr:rowOff>114300</xdr:rowOff>
    </xdr:to>
    <xdr:cxnSp macro="">
      <xdr:nvCxnSpPr>
        <xdr:cNvPr id="25" name="Connettore 2 24">
          <a:extLst>
            <a:ext uri="{FF2B5EF4-FFF2-40B4-BE49-F238E27FC236}">
              <a16:creationId xmlns:a16="http://schemas.microsoft.com/office/drawing/2014/main" xmlns="" id="{00000000-0008-0000-0900-000012000000}"/>
            </a:ext>
          </a:extLst>
        </xdr:cNvPr>
        <xdr:cNvCxnSpPr/>
      </xdr:nvCxnSpPr>
      <xdr:spPr>
        <a:xfrm>
          <a:off x="8196543" y="19939187"/>
          <a:ext cx="2223247"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180975</xdr:colOff>
      <xdr:row>0</xdr:row>
      <xdr:rowOff>0</xdr:rowOff>
    </xdr:from>
    <xdr:to>
      <xdr:col>4</xdr:col>
      <xdr:colOff>1133475</xdr:colOff>
      <xdr:row>2</xdr:row>
      <xdr:rowOff>28575</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8343900" y="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190500</xdr:colOff>
      <xdr:row>0</xdr:row>
      <xdr:rowOff>66675</xdr:rowOff>
    </xdr:from>
    <xdr:to>
      <xdr:col>9</xdr:col>
      <xdr:colOff>361950</xdr:colOff>
      <xdr:row>1</xdr:row>
      <xdr:rowOff>485775</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9048750" y="66675"/>
          <a:ext cx="952500" cy="952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38</xdr:col>
      <xdr:colOff>704850</xdr:colOff>
      <xdr:row>3</xdr:row>
      <xdr:rowOff>209550</xdr:rowOff>
    </xdr:from>
    <xdr:to>
      <xdr:col>38</xdr:col>
      <xdr:colOff>1657350</xdr:colOff>
      <xdr:row>6</xdr:row>
      <xdr:rowOff>123825</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7877175" y="219075"/>
          <a:ext cx="952500" cy="952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447675</xdr:colOff>
      <xdr:row>0</xdr:row>
      <xdr:rowOff>180975</xdr:rowOff>
    </xdr:from>
    <xdr:to>
      <xdr:col>8</xdr:col>
      <xdr:colOff>285750</xdr:colOff>
      <xdr:row>5</xdr:row>
      <xdr:rowOff>47625</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10582275" y="180975"/>
          <a:ext cx="952500" cy="9525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74543</xdr:colOff>
      <xdr:row>0</xdr:row>
      <xdr:rowOff>0</xdr:rowOff>
    </xdr:from>
    <xdr:to>
      <xdr:col>6</xdr:col>
      <xdr:colOff>24847</xdr:colOff>
      <xdr:row>1</xdr:row>
      <xdr:rowOff>472109</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8448260" y="0"/>
          <a:ext cx="952500" cy="9525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228600</xdr:colOff>
      <xdr:row>0</xdr:row>
      <xdr:rowOff>66675</xdr:rowOff>
    </xdr:from>
    <xdr:to>
      <xdr:col>6</xdr:col>
      <xdr:colOff>1181100</xdr:colOff>
      <xdr:row>1</xdr:row>
      <xdr:rowOff>361950</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8963025" y="66675"/>
          <a:ext cx="952500" cy="9525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238125</xdr:colOff>
      <xdr:row>0</xdr:row>
      <xdr:rowOff>0</xdr:rowOff>
    </xdr:from>
    <xdr:to>
      <xdr:col>6</xdr:col>
      <xdr:colOff>428625</xdr:colOff>
      <xdr:row>2</xdr:row>
      <xdr:rowOff>161925</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10134600" y="0"/>
          <a:ext cx="952500" cy="9525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7</xdr:col>
      <xdr:colOff>742580</xdr:colOff>
      <xdr:row>0</xdr:row>
      <xdr:rowOff>100696</xdr:rowOff>
    </xdr:from>
    <xdr:to>
      <xdr:col>8</xdr:col>
      <xdr:colOff>678147</xdr:colOff>
      <xdr:row>0</xdr:row>
      <xdr:rowOff>805544</xdr:rowOff>
    </xdr:to>
    <xdr:pic>
      <xdr:nvPicPr>
        <xdr:cNvPr id="2" name="Picture 3">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042687" y="100696"/>
          <a:ext cx="683960" cy="70484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163286</xdr:colOff>
      <xdr:row>0</xdr:row>
      <xdr:rowOff>653143</xdr:rowOff>
    </xdr:from>
    <xdr:to>
      <xdr:col>20</xdr:col>
      <xdr:colOff>653143</xdr:colOff>
      <xdr:row>6</xdr:row>
      <xdr:rowOff>122464</xdr:rowOff>
    </xdr:to>
    <xdr:pic>
      <xdr:nvPicPr>
        <xdr:cNvPr id="3" name="Immagine 2" descr="Logo100x100.png"/>
        <xdr:cNvPicPr>
          <a:picLocks noChangeAspect="1"/>
        </xdr:cNvPicPr>
      </xdr:nvPicPr>
      <xdr:blipFill>
        <a:blip xmlns:r="http://schemas.openxmlformats.org/officeDocument/2006/relationships" r:embed="rId2" cstate="print"/>
        <a:stretch>
          <a:fillRect/>
        </a:stretch>
      </xdr:blipFill>
      <xdr:spPr>
        <a:xfrm>
          <a:off x="15865929" y="653143"/>
          <a:ext cx="1238250" cy="12382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457200</xdr:colOff>
      <xdr:row>0</xdr:row>
      <xdr:rowOff>295275</xdr:rowOff>
    </xdr:from>
    <xdr:to>
      <xdr:col>3</xdr:col>
      <xdr:colOff>647700</xdr:colOff>
      <xdr:row>5</xdr:row>
      <xdr:rowOff>142875</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7096125" y="295275"/>
          <a:ext cx="952500"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95250</xdr:colOff>
      <xdr:row>10</xdr:row>
      <xdr:rowOff>47625</xdr:rowOff>
    </xdr:from>
    <xdr:to>
      <xdr:col>10</xdr:col>
      <xdr:colOff>104775</xdr:colOff>
      <xdr:row>14</xdr:row>
      <xdr:rowOff>171450</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7867650" y="2124075"/>
          <a:ext cx="952500" cy="9525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171450</xdr:colOff>
      <xdr:row>0</xdr:row>
      <xdr:rowOff>0</xdr:rowOff>
    </xdr:from>
    <xdr:to>
      <xdr:col>11</xdr:col>
      <xdr:colOff>361950</xdr:colOff>
      <xdr:row>4</xdr:row>
      <xdr:rowOff>19050</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9772650" y="0"/>
          <a:ext cx="952500"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276225</xdr:colOff>
      <xdr:row>12</xdr:row>
      <xdr:rowOff>142875</xdr:rowOff>
    </xdr:from>
    <xdr:to>
      <xdr:col>3</xdr:col>
      <xdr:colOff>1228725</xdr:colOff>
      <xdr:row>15</xdr:row>
      <xdr:rowOff>333375</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7477125" y="2933700"/>
          <a:ext cx="952500"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447675</xdr:colOff>
      <xdr:row>0</xdr:row>
      <xdr:rowOff>161925</xdr:rowOff>
    </xdr:from>
    <xdr:to>
      <xdr:col>16</xdr:col>
      <xdr:colOff>571389</xdr:colOff>
      <xdr:row>3</xdr:row>
      <xdr:rowOff>238019</xdr:rowOff>
    </xdr:to>
    <xdr:pic>
      <xdr:nvPicPr>
        <xdr:cNvPr id="2" name="Immagine 1" descr="Logo100.png"/>
        <xdr:cNvPicPr>
          <a:picLocks noChangeAspect="1"/>
        </xdr:cNvPicPr>
      </xdr:nvPicPr>
      <xdr:blipFill>
        <a:blip xmlns:r="http://schemas.openxmlformats.org/officeDocument/2006/relationships" r:embed="rId1" cstate="print"/>
        <a:stretch>
          <a:fillRect/>
        </a:stretch>
      </xdr:blipFill>
      <xdr:spPr>
        <a:xfrm>
          <a:off x="8515350" y="161925"/>
          <a:ext cx="885714" cy="847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314325</xdr:colOff>
      <xdr:row>0</xdr:row>
      <xdr:rowOff>47625</xdr:rowOff>
    </xdr:from>
    <xdr:to>
      <xdr:col>8</xdr:col>
      <xdr:colOff>504825</xdr:colOff>
      <xdr:row>1</xdr:row>
      <xdr:rowOff>257175</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9906000" y="47625"/>
          <a:ext cx="952500" cy="952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219075</xdr:colOff>
      <xdr:row>1</xdr:row>
      <xdr:rowOff>200025</xdr:rowOff>
    </xdr:from>
    <xdr:to>
      <xdr:col>6</xdr:col>
      <xdr:colOff>19050</xdr:colOff>
      <xdr:row>2</xdr:row>
      <xdr:rowOff>457200</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8677275" y="695325"/>
          <a:ext cx="952500" cy="952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485775</xdr:colOff>
      <xdr:row>0</xdr:row>
      <xdr:rowOff>76200</xdr:rowOff>
    </xdr:from>
    <xdr:to>
      <xdr:col>5</xdr:col>
      <xdr:colOff>1019174</xdr:colOff>
      <xdr:row>1</xdr:row>
      <xdr:rowOff>28575</xdr:rowOff>
    </xdr:to>
    <xdr:pic>
      <xdr:nvPicPr>
        <xdr:cNvPr id="4" name="Picture 3">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505325" y="76200"/>
          <a:ext cx="533399" cy="485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8</xdr:col>
      <xdr:colOff>291353</xdr:colOff>
      <xdr:row>0</xdr:row>
      <xdr:rowOff>179295</xdr:rowOff>
    </xdr:from>
    <xdr:to>
      <xdr:col>9</xdr:col>
      <xdr:colOff>481853</xdr:colOff>
      <xdr:row>4</xdr:row>
      <xdr:rowOff>22413</xdr:rowOff>
    </xdr:to>
    <xdr:pic>
      <xdr:nvPicPr>
        <xdr:cNvPr id="3" name="Immagine 2" descr="Logo100x100.png"/>
        <xdr:cNvPicPr>
          <a:picLocks noChangeAspect="1"/>
        </xdr:cNvPicPr>
      </xdr:nvPicPr>
      <xdr:blipFill>
        <a:blip xmlns:r="http://schemas.openxmlformats.org/officeDocument/2006/relationships" r:embed="rId2" cstate="print"/>
        <a:stretch>
          <a:fillRect/>
        </a:stretch>
      </xdr:blipFill>
      <xdr:spPr>
        <a:xfrm>
          <a:off x="9771529" y="179295"/>
          <a:ext cx="952500" cy="952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200026</xdr:colOff>
      <xdr:row>28</xdr:row>
      <xdr:rowOff>85725</xdr:rowOff>
    </xdr:from>
    <xdr:to>
      <xdr:col>6</xdr:col>
      <xdr:colOff>1590676</xdr:colOff>
      <xdr:row>28</xdr:row>
      <xdr:rowOff>85725</xdr:rowOff>
    </xdr:to>
    <xdr:sp macro="" textlink="">
      <xdr:nvSpPr>
        <xdr:cNvPr id="151161" name="Line 1">
          <a:extLst>
            <a:ext uri="{FF2B5EF4-FFF2-40B4-BE49-F238E27FC236}">
              <a16:creationId xmlns:a16="http://schemas.microsoft.com/office/drawing/2014/main" xmlns="" id="{00000000-0008-0000-0700-0000794E0200}"/>
            </a:ext>
          </a:extLst>
        </xdr:cNvPr>
        <xdr:cNvSpPr>
          <a:spLocks noChangeShapeType="1"/>
        </xdr:cNvSpPr>
      </xdr:nvSpPr>
      <xdr:spPr bwMode="auto">
        <a:xfrm flipV="1">
          <a:off x="2714626" y="6305550"/>
          <a:ext cx="413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2</xdr:col>
      <xdr:colOff>657225</xdr:colOff>
      <xdr:row>34</xdr:row>
      <xdr:rowOff>95248</xdr:rowOff>
    </xdr:from>
    <xdr:to>
      <xdr:col>6</xdr:col>
      <xdr:colOff>1628775</xdr:colOff>
      <xdr:row>34</xdr:row>
      <xdr:rowOff>123824</xdr:rowOff>
    </xdr:to>
    <xdr:sp macro="" textlink="">
      <xdr:nvSpPr>
        <xdr:cNvPr id="151162" name="Line 2">
          <a:extLst>
            <a:ext uri="{FF2B5EF4-FFF2-40B4-BE49-F238E27FC236}">
              <a16:creationId xmlns:a16="http://schemas.microsoft.com/office/drawing/2014/main" xmlns="" id="{00000000-0008-0000-0700-00007A4E0200}"/>
            </a:ext>
          </a:extLst>
        </xdr:cNvPr>
        <xdr:cNvSpPr>
          <a:spLocks noChangeShapeType="1"/>
        </xdr:cNvSpPr>
      </xdr:nvSpPr>
      <xdr:spPr bwMode="auto">
        <a:xfrm flipV="1">
          <a:off x="2343150" y="7267573"/>
          <a:ext cx="4543425" cy="28576"/>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5</xdr:col>
      <xdr:colOff>361950</xdr:colOff>
      <xdr:row>0</xdr:row>
      <xdr:rowOff>47625</xdr:rowOff>
    </xdr:from>
    <xdr:to>
      <xdr:col>5</xdr:col>
      <xdr:colOff>885825</xdr:colOff>
      <xdr:row>1</xdr:row>
      <xdr:rowOff>0</xdr:rowOff>
    </xdr:to>
    <xdr:pic>
      <xdr:nvPicPr>
        <xdr:cNvPr id="151163" name="Picture 3">
          <a:extLst>
            <a:ext uri="{FF2B5EF4-FFF2-40B4-BE49-F238E27FC236}">
              <a16:creationId xmlns:a16="http://schemas.microsoft.com/office/drawing/2014/main" xmlns="" id="{00000000-0008-0000-0700-00007B4E0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457700" y="47625"/>
          <a:ext cx="523875" cy="485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5</xdr:col>
      <xdr:colOff>952500</xdr:colOff>
      <xdr:row>38</xdr:row>
      <xdr:rowOff>104774</xdr:rowOff>
    </xdr:from>
    <xdr:to>
      <xdr:col>6</xdr:col>
      <xdr:colOff>1647825</xdr:colOff>
      <xdr:row>38</xdr:row>
      <xdr:rowOff>123824</xdr:rowOff>
    </xdr:to>
    <xdr:sp macro="" textlink="">
      <xdr:nvSpPr>
        <xdr:cNvPr id="5" name="Line 2">
          <a:extLst>
            <a:ext uri="{FF2B5EF4-FFF2-40B4-BE49-F238E27FC236}">
              <a16:creationId xmlns:a16="http://schemas.microsoft.com/office/drawing/2014/main" xmlns="" id="{00000000-0008-0000-0700-000005000000}"/>
            </a:ext>
          </a:extLst>
        </xdr:cNvPr>
        <xdr:cNvSpPr>
          <a:spLocks noChangeShapeType="1"/>
        </xdr:cNvSpPr>
      </xdr:nvSpPr>
      <xdr:spPr bwMode="auto">
        <a:xfrm flipV="1">
          <a:off x="5248275" y="8086724"/>
          <a:ext cx="1657350" cy="1905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4</xdr:col>
      <xdr:colOff>638176</xdr:colOff>
      <xdr:row>37</xdr:row>
      <xdr:rowOff>114299</xdr:rowOff>
    </xdr:from>
    <xdr:to>
      <xdr:col>6</xdr:col>
      <xdr:colOff>1647826</xdr:colOff>
      <xdr:row>37</xdr:row>
      <xdr:rowOff>133349</xdr:rowOff>
    </xdr:to>
    <xdr:sp macro="" textlink="">
      <xdr:nvSpPr>
        <xdr:cNvPr id="6" name="Line 2">
          <a:extLst>
            <a:ext uri="{FF2B5EF4-FFF2-40B4-BE49-F238E27FC236}">
              <a16:creationId xmlns:a16="http://schemas.microsoft.com/office/drawing/2014/main" xmlns="" id="{00000000-0008-0000-0700-000006000000}"/>
            </a:ext>
          </a:extLst>
        </xdr:cNvPr>
        <xdr:cNvSpPr>
          <a:spLocks noChangeShapeType="1"/>
        </xdr:cNvSpPr>
      </xdr:nvSpPr>
      <xdr:spPr bwMode="auto">
        <a:xfrm flipV="1">
          <a:off x="3914776" y="7905749"/>
          <a:ext cx="2990850" cy="1905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editAs="oneCell">
    <xdr:from>
      <xdr:col>8</xdr:col>
      <xdr:colOff>161925</xdr:colOff>
      <xdr:row>0</xdr:row>
      <xdr:rowOff>438150</xdr:rowOff>
    </xdr:from>
    <xdr:to>
      <xdr:col>9</xdr:col>
      <xdr:colOff>352425</xdr:colOff>
      <xdr:row>5</xdr:row>
      <xdr:rowOff>95250</xdr:rowOff>
    </xdr:to>
    <xdr:pic>
      <xdr:nvPicPr>
        <xdr:cNvPr id="7" name="Immagine 6" descr="Logo100x100.png"/>
        <xdr:cNvPicPr>
          <a:picLocks noChangeAspect="1"/>
        </xdr:cNvPicPr>
      </xdr:nvPicPr>
      <xdr:blipFill>
        <a:blip xmlns:r="http://schemas.openxmlformats.org/officeDocument/2006/relationships" r:embed="rId2" cstate="print"/>
        <a:stretch>
          <a:fillRect/>
        </a:stretch>
      </xdr:blipFill>
      <xdr:spPr>
        <a:xfrm>
          <a:off x="9725025" y="438150"/>
          <a:ext cx="952500" cy="952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419100</xdr:colOff>
      <xdr:row>0</xdr:row>
      <xdr:rowOff>19050</xdr:rowOff>
    </xdr:from>
    <xdr:to>
      <xdr:col>5</xdr:col>
      <xdr:colOff>171450</xdr:colOff>
      <xdr:row>2</xdr:row>
      <xdr:rowOff>247650</xdr:rowOff>
    </xdr:to>
    <xdr:pic>
      <xdr:nvPicPr>
        <xdr:cNvPr id="2" name="Immagine 1" descr="Logo100x100.png"/>
        <xdr:cNvPicPr>
          <a:picLocks noChangeAspect="1"/>
        </xdr:cNvPicPr>
      </xdr:nvPicPr>
      <xdr:blipFill>
        <a:blip xmlns:r="http://schemas.openxmlformats.org/officeDocument/2006/relationships" r:embed="rId1" cstate="print"/>
        <a:stretch>
          <a:fillRect/>
        </a:stretch>
      </xdr:blipFill>
      <xdr:spPr>
        <a:xfrm>
          <a:off x="9582150" y="19050"/>
          <a:ext cx="952500" cy="95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Users\dsga\Dropbox\STORICO\2011-12\Contrattazione%2011-12\2005\CAPITOLONE\200910\FIS0910\PROSPETTO%20FIS%20funz%20strum%20INC%20AGG%20E%20SUPPLENZE_OF_0910_modifich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Users\dsga\Dropbox\STORICO\2011-12\Contrattazione%2011-12\2005\CAPITOLONE\200910\FIS0910\PROSPETTO%20FIS%20funz%20strum%20INC%20AGG%20E%20SUPPLENZE_OF_0910_modifich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dsga\Dropbox\STORICO\2011-12\Contrattazione%2011-12\2005\CAPITOLONE\200910\FIS0910\PROSPETTO%20FIS%20funz%20strum%20INC%20AGG%20E%20SUPPLENZE_OF_0910_modifich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istruzione.it/2005/CAPITOLONE/200910/FIS0910/PROSPETTO%20FIS%20funz%20strum%20INC%20AGG%20E%20SUPPLENZE_OF_0910_modifich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Diego\Dropbox\ANNO%20SCOLASTICO\1ContrattazioneRSU\Contrattazione-2020-21\2021%2002%2008%20RSU-proposta-MO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DSGA\Dropbox\ANNO%20SCOLASTICO\CONTRATTAZIONE%20D'ISTITUTO\MOF%20Tabelle%20calcolo\15-16\CONTRATTAZIONE-MOF-2015-20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uova comunicazione (2)"/>
      <sheetName val="SINTESI"/>
      <sheetName val="nuova comunicazione"/>
      <sheetName val="DETTAGLIO"/>
      <sheetName val="FUNZ_STRUM_INC_AGG (2)"/>
    </sheetNames>
    <sheetDataSet>
      <sheetData sheetId="0" refreshError="1"/>
      <sheetData sheetId="1" refreshError="1"/>
      <sheetData sheetId="2"/>
      <sheetData sheetId="3">
        <row r="1">
          <cell r="D1" t="str">
            <v>Sigla provincia</v>
          </cell>
          <cell r="E1" t="str">
            <v>Codice</v>
          </cell>
          <cell r="G1" t="str">
            <v>Modifiche strutturali</v>
          </cell>
          <cell r="H1" t="str">
            <v>Caratteristica</v>
          </cell>
          <cell r="I1" t="str">
            <v>Sede di dirigenza</v>
          </cell>
          <cell r="J1" t="str">
            <v>Regione</v>
          </cell>
          <cell r="K1" t="str">
            <v>Provincia</v>
          </cell>
          <cell r="L1" t="str">
            <v>CDR</v>
          </cell>
          <cell r="M1" t="str">
            <v>Denominazione</v>
          </cell>
          <cell r="N1" t="str">
            <v>Comune</v>
          </cell>
          <cell r="O1" t="str">
            <v>DESCRIZIONE</v>
          </cell>
          <cell r="P1" t="str">
            <v>sigla</v>
          </cell>
          <cell r="Q1" t="str">
            <v>Punti di erogazione del servizioA</v>
          </cell>
          <cell r="R1" t="str">
            <v>QUOTA Punti di erogazione del servizioB=A*4.056,00</v>
          </cell>
          <cell r="S1" t="str">
            <v>Posti totaliC</v>
          </cell>
          <cell r="T1" t="str">
            <v>QUOTA Posti totaliD=C*802,00</v>
          </cell>
          <cell r="U1" t="str">
            <v>Posti II gradoD</v>
          </cell>
          <cell r="V1" t="str">
            <v>QUOTA Posti II gradoE=D*857,00</v>
          </cell>
          <cell r="W1" t="str">
            <v>FIS2010F=B+D+E</v>
          </cell>
          <cell r="X1" t="str">
            <v>QUOTA BASEF</v>
          </cell>
          <cell r="Y1" t="str">
            <v>complessità IC e IISG</v>
          </cell>
          <cell r="Z1" t="str">
            <v>complessità Convitti e EducandatiH</v>
          </cell>
          <cell r="AA1" t="str">
            <v>complessità CTPI</v>
          </cell>
          <cell r="AB1" t="str">
            <v>complessità CarcerarieL</v>
          </cell>
          <cell r="AC1" t="str">
            <v>complessità OspedaliereM</v>
          </cell>
          <cell r="AD1" t="str">
            <v>complessità Corsi seraliN</v>
          </cell>
          <cell r="AE1" t="str">
            <v>complessità Annesse a Convitti e EducandatiO</v>
          </cell>
          <cell r="AF1" t="str">
            <v>complessità Annesse a Istituti d'arteP</v>
          </cell>
          <cell r="AG1" t="str">
            <v>complessità Annesse a ConservatorioQ</v>
          </cell>
          <cell r="AH1" t="str">
            <v>QUOTA complessitàR=G+H+I+L+M+N+O+P+Q</v>
          </cell>
          <cell r="AI1" t="str">
            <v>Posti docentiS</v>
          </cell>
          <cell r="AJ1" t="str">
            <v>QUOTA Posti docentiT=S*110,00</v>
          </cell>
          <cell r="AK1" t="str">
            <v>QUOTA FUNZIONI STRUMENTALIU=F+R+T</v>
          </cell>
        </row>
      </sheetData>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uova comunicazione (2)"/>
      <sheetName val="SINTESI"/>
      <sheetName val="nuova comunicazione"/>
      <sheetName val="DETTAGLIO"/>
      <sheetName val="FUNZ_STRUM_INC_AGG (2)"/>
    </sheetNames>
    <sheetDataSet>
      <sheetData sheetId="0" refreshError="1"/>
      <sheetData sheetId="1" refreshError="1"/>
      <sheetData sheetId="2"/>
      <sheetData sheetId="3">
        <row r="1">
          <cell r="D1" t="str">
            <v>Sigla provincia</v>
          </cell>
          <cell r="E1" t="str">
            <v>Codice</v>
          </cell>
          <cell r="G1" t="str">
            <v>Modifiche strutturali</v>
          </cell>
          <cell r="H1" t="str">
            <v>Caratteristica</v>
          </cell>
          <cell r="I1" t="str">
            <v>Sede di dirigenza</v>
          </cell>
          <cell r="J1" t="str">
            <v>Regione</v>
          </cell>
          <cell r="K1" t="str">
            <v>Provincia</v>
          </cell>
          <cell r="L1" t="str">
            <v>CDR</v>
          </cell>
          <cell r="M1" t="str">
            <v>Denominazione</v>
          </cell>
          <cell r="N1" t="str">
            <v>Comune</v>
          </cell>
          <cell r="O1" t="str">
            <v>DESCRIZIONE</v>
          </cell>
          <cell r="P1" t="str">
            <v>sigla</v>
          </cell>
          <cell r="Q1" t="str">
            <v>Punti di erogazione del servizioA</v>
          </cell>
          <cell r="R1" t="str">
            <v>QUOTA Punti di erogazione del servizioB=A*4.056,00</v>
          </cell>
          <cell r="S1" t="str">
            <v>Posti totaliC</v>
          </cell>
          <cell r="T1" t="str">
            <v>QUOTA Posti totaliD=C*802,00</v>
          </cell>
          <cell r="U1" t="str">
            <v>Posti II gradoD</v>
          </cell>
          <cell r="V1" t="str">
            <v>QUOTA Posti II gradoE=D*857,00</v>
          </cell>
          <cell r="W1" t="str">
            <v>FIS2010F=B+D+E</v>
          </cell>
          <cell r="X1" t="str">
            <v>QUOTA BASEF</v>
          </cell>
          <cell r="Y1" t="str">
            <v>complessità IC e IISG</v>
          </cell>
          <cell r="Z1" t="str">
            <v>complessità Convitti e EducandatiH</v>
          </cell>
          <cell r="AA1" t="str">
            <v>complessità CTPI</v>
          </cell>
          <cell r="AB1" t="str">
            <v>complessità CarcerarieL</v>
          </cell>
          <cell r="AC1" t="str">
            <v>complessità OspedaliereM</v>
          </cell>
          <cell r="AD1" t="str">
            <v>complessità Corsi seraliN</v>
          </cell>
          <cell r="AE1" t="str">
            <v>complessità Annesse a Convitti e EducandatiO</v>
          </cell>
          <cell r="AF1" t="str">
            <v>complessità Annesse a Istituti d'arteP</v>
          </cell>
          <cell r="AG1" t="str">
            <v>complessità Annesse a ConservatorioQ</v>
          </cell>
          <cell r="AH1" t="str">
            <v>QUOTA complessitàR=G+H+I+L+M+N+O+P+Q</v>
          </cell>
          <cell r="AI1" t="str">
            <v>Posti docentiS</v>
          </cell>
          <cell r="AJ1" t="str">
            <v>QUOTA Posti docentiT=S*110,00</v>
          </cell>
          <cell r="AK1" t="str">
            <v>QUOTA FUNZIONI STRUMENTALIU=F+R+T</v>
          </cell>
        </row>
      </sheetData>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nuova comunicazione (2)"/>
      <sheetName val="SINTESI"/>
      <sheetName val="nuova comunicazione"/>
      <sheetName val="DETTAGLIO"/>
      <sheetName val="FUNZ_STRUM_INC_AGG (2)"/>
    </sheetNames>
    <sheetDataSet>
      <sheetData sheetId="0" refreshError="1"/>
      <sheetData sheetId="1" refreshError="1"/>
      <sheetData sheetId="2"/>
      <sheetData sheetId="3">
        <row r="1">
          <cell r="D1" t="str">
            <v>Sigla provincia</v>
          </cell>
          <cell r="E1" t="str">
            <v>Codice</v>
          </cell>
          <cell r="G1" t="str">
            <v>Modifiche strutturali</v>
          </cell>
          <cell r="H1" t="str">
            <v>Caratteristica</v>
          </cell>
          <cell r="I1" t="str">
            <v>Sede di dirigenza</v>
          </cell>
          <cell r="J1" t="str">
            <v>Regione</v>
          </cell>
          <cell r="K1" t="str">
            <v>Provincia</v>
          </cell>
          <cell r="L1" t="str">
            <v>CDR</v>
          </cell>
          <cell r="M1" t="str">
            <v>Denominazione</v>
          </cell>
          <cell r="N1" t="str">
            <v>Comune</v>
          </cell>
          <cell r="O1" t="str">
            <v>DESCRIZIONE</v>
          </cell>
          <cell r="P1" t="str">
            <v>sigla</v>
          </cell>
          <cell r="Q1" t="str">
            <v>Punti di erogazione del servizioA</v>
          </cell>
          <cell r="R1" t="str">
            <v>QUOTA Punti di erogazione del servizioB=A*4.056,00</v>
          </cell>
          <cell r="S1" t="str">
            <v>Posti totaliC</v>
          </cell>
          <cell r="T1" t="str">
            <v>QUOTA Posti totaliD=C*802,00</v>
          </cell>
          <cell r="U1" t="str">
            <v>Posti II gradoD</v>
          </cell>
          <cell r="V1" t="str">
            <v>QUOTA Posti II gradoE=D*857,00</v>
          </cell>
          <cell r="W1" t="str">
            <v>FIS2010F=B+D+E</v>
          </cell>
          <cell r="X1" t="str">
            <v>QUOTA BASEF</v>
          </cell>
          <cell r="Y1" t="str">
            <v>complessità IC e IISG</v>
          </cell>
          <cell r="Z1" t="str">
            <v>complessità Convitti e EducandatiH</v>
          </cell>
          <cell r="AA1" t="str">
            <v>complessità CTPI</v>
          </cell>
          <cell r="AB1" t="str">
            <v>complessità CarcerarieL</v>
          </cell>
          <cell r="AC1" t="str">
            <v>complessità OspedaliereM</v>
          </cell>
          <cell r="AD1" t="str">
            <v>complessità Corsi seraliN</v>
          </cell>
          <cell r="AE1" t="str">
            <v>complessità Annesse a Convitti e EducandatiO</v>
          </cell>
          <cell r="AF1" t="str">
            <v>complessità Annesse a Istituti d'arteP</v>
          </cell>
          <cell r="AG1" t="str">
            <v>complessità Annesse a ConservatorioQ</v>
          </cell>
          <cell r="AH1" t="str">
            <v>QUOTA complessitàR=G+H+I+L+M+N+O+P+Q</v>
          </cell>
          <cell r="AI1" t="str">
            <v>Posti docentiS</v>
          </cell>
          <cell r="AJ1" t="str">
            <v>QUOTA Posti docentiT=S*110,00</v>
          </cell>
          <cell r="AK1" t="str">
            <v>QUOTA FUNZIONI STRUMENTALIU=F+R+T</v>
          </cell>
        </row>
      </sheetData>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nuova comunicazione (2)"/>
      <sheetName val="SINTESI"/>
      <sheetName val="nuova comunicazione"/>
      <sheetName val="DETTAGLIO"/>
      <sheetName val="FUNZ_STRUM_INC_AGG (2)"/>
    </sheetNames>
    <sheetDataSet>
      <sheetData sheetId="0" refreshError="1"/>
      <sheetData sheetId="1" refreshError="1"/>
      <sheetData sheetId="2"/>
      <sheetData sheetId="3">
        <row r="1">
          <cell r="D1" t="str">
            <v>Sigla provincia</v>
          </cell>
          <cell r="E1" t="str">
            <v>Codice</v>
          </cell>
          <cell r="G1" t="str">
            <v>Modifiche strutturali</v>
          </cell>
          <cell r="H1" t="str">
            <v>Caratteristica</v>
          </cell>
          <cell r="I1" t="str">
            <v>Sede di dirigenza</v>
          </cell>
          <cell r="J1" t="str">
            <v>Regione</v>
          </cell>
          <cell r="K1" t="str">
            <v>Provincia</v>
          </cell>
          <cell r="L1" t="str">
            <v>CDR</v>
          </cell>
          <cell r="M1" t="str">
            <v>Denominazione</v>
          </cell>
          <cell r="N1" t="str">
            <v>Comune</v>
          </cell>
          <cell r="O1" t="str">
            <v>DESCRIZIONE</v>
          </cell>
          <cell r="P1" t="str">
            <v>sigla</v>
          </cell>
          <cell r="Q1" t="str">
            <v>Punti di erogazione del servizio
A</v>
          </cell>
          <cell r="R1" t="str">
            <v>QUOTA Punti di erogazione del servizio
B=A*4.056,00</v>
          </cell>
          <cell r="S1" t="str">
            <v>Posti totali
C</v>
          </cell>
          <cell r="T1" t="str">
            <v>QUOTA Posti totali
D=C*802,00</v>
          </cell>
          <cell r="U1" t="str">
            <v>Posti II grado
D</v>
          </cell>
          <cell r="V1" t="str">
            <v>QUOTA Posti II grado
E=D*857,00</v>
          </cell>
          <cell r="W1" t="str">
            <v>FIS2010
F=B+D+E</v>
          </cell>
          <cell r="X1" t="str">
            <v>QUOTA BASE
F</v>
          </cell>
          <cell r="Y1" t="str">
            <v>complessità IC e IIS
G</v>
          </cell>
          <cell r="Z1" t="str">
            <v>complessità Convitti e Educandati
H</v>
          </cell>
          <cell r="AA1" t="str">
            <v>complessità CTP
I</v>
          </cell>
          <cell r="AB1" t="str">
            <v>complessità Carcerarie
L</v>
          </cell>
          <cell r="AC1" t="str">
            <v>complessità Ospedaliere
M</v>
          </cell>
          <cell r="AD1" t="str">
            <v>complessità Corsi serali
N</v>
          </cell>
          <cell r="AE1" t="str">
            <v>complessità Annesse a Convitti e Educandati
O</v>
          </cell>
          <cell r="AF1" t="str">
            <v>complessità Annesse a Istituti d'arte
P</v>
          </cell>
          <cell r="AG1" t="str">
            <v>complessità Annesse a Conservatorio
Q</v>
          </cell>
          <cell r="AH1" t="str">
            <v>QUOTA complessità
R=G+H+I+L+M+N+O+P+Q</v>
          </cell>
          <cell r="AI1" t="str">
            <v>Posti docenti
S</v>
          </cell>
          <cell r="AJ1" t="str">
            <v>QUOTA Posti docenti
T=S*110,00</v>
          </cell>
          <cell r="AK1" t="str">
            <v>QUOTA FUNZIONI STRUMENTALI
U=F+R+T</v>
          </cell>
        </row>
      </sheetData>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ati"/>
      <sheetName val="1-M.O.F. PA "/>
      <sheetName val="Comunicazione risorse DS"/>
      <sheetName val="2-RSU-informativa al dsga"/>
      <sheetName val="3-FIS DOC "/>
      <sheetName val="4-FFSS"/>
      <sheetName val="5-GSS"/>
      <sheetName val="6-Ind.Dir.DSGA e SOST."/>
      <sheetName val="7-STRAORD ATA"/>
      <sheetName val="8-IISS"/>
      <sheetName val="9-Aree a rischio"/>
      <sheetName val="10-Riepilogo"/>
      <sheetName val="RelazioneComp.Finan."/>
      <sheetName val="Atena"/>
      <sheetName val="Pagamento FIS DOCENTI"/>
      <sheetName val="Pagamento BONUS con nomi"/>
      <sheetName val="pagamento BONUS"/>
      <sheetName val="Pagamento Aree a rischio"/>
      <sheetName val="Pagamento FFSS"/>
      <sheetName val="Pagamento GSS"/>
      <sheetName val="pagamento ATA"/>
      <sheetName val="Pagamento IISS"/>
      <sheetName val="AA art. 2"/>
      <sheetName val="AA ex art. 7"/>
      <sheetName val="CS ex art. 7 Manzo"/>
      <sheetName val="Incarico specifico Pagliuca"/>
      <sheetName val="Incarico specifico Monzo"/>
      <sheetName val="Foglio1"/>
      <sheetName val="unione stampa FIS ATA"/>
      <sheetName val="unione stampa FIS ATA (2)"/>
    </sheetNames>
    <sheetDataSet>
      <sheetData sheetId="0">
        <row r="13">
          <cell r="T13" t="str">
            <v>2020/2021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e"/>
      <sheetName val="Atena"/>
      <sheetName val="4 FFSS"/>
      <sheetName val="GSS"/>
      <sheetName val="unione stampa FIS ATA"/>
      <sheetName val="pagamento ATA"/>
      <sheetName val="STRAORD ATA"/>
      <sheetName val="ex art. 7"/>
      <sheetName val="IISS"/>
      <sheetName val="Comunicazione risorse DS"/>
      <sheetName val="distribuzione risorse"/>
      <sheetName val="MIUR MOF PA"/>
      <sheetName val="Dati"/>
      <sheetName val="Relazione"/>
      <sheetName val="Attività F.I."/>
      <sheetName val="Progetti F.I."/>
      <sheetName val="P01"/>
      <sheetName val="M.O.F."/>
      <sheetName val="M.O.F. PA 2015-16"/>
      <sheetName val="Ind.Dir.DSGA e SOST."/>
      <sheetName val="pagamento consuntiv STRAORD DOC"/>
      <sheetName val="P02"/>
      <sheetName val="P03"/>
      <sheetName val="P04"/>
      <sheetName val="P05"/>
      <sheetName val="P06"/>
      <sheetName val="P07"/>
      <sheetName val="P08"/>
      <sheetName val="P09"/>
      <sheetName val="P10"/>
      <sheetName val="P11"/>
      <sheetName val="P12"/>
      <sheetName val="P13"/>
      <sheetName val="P14"/>
      <sheetName val="P15"/>
      <sheetName val="P16"/>
      <sheetName val="P17"/>
      <sheetName val="P18"/>
      <sheetName val="P19"/>
      <sheetName val="P20"/>
      <sheetName val="Riepilogo Progetti"/>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L4">
            <v>100</v>
          </cell>
        </row>
        <row r="9">
          <cell r="H9">
            <v>24.2</v>
          </cell>
          <cell r="N9">
            <v>132.69999999999999</v>
          </cell>
          <cell r="AD9">
            <v>8.5</v>
          </cell>
        </row>
        <row r="10">
          <cell r="N10">
            <v>1.327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aascuole.org/iscrizione-associazione-anaa-scuol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0.bin"/><Relationship Id="rId5" Type="http://schemas.openxmlformats.org/officeDocument/2006/relationships/comments" Target="../comments18.xml"/><Relationship Id="rId4" Type="http://schemas.openxmlformats.org/officeDocument/2006/relationships/oleObject" Target="../embeddings/oleObject1.bin"/></Relationships>
</file>

<file path=xl/worksheets/_rels/sheet21.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19.vml"/><Relationship Id="rId1" Type="http://schemas.openxmlformats.org/officeDocument/2006/relationships/printerSettings" Target="../printerSettings/printerSettings21.bin"/><Relationship Id="rId4" Type="http://schemas.openxmlformats.org/officeDocument/2006/relationships/comments" Target="../comments19.xml"/></Relationships>
</file>

<file path=xl/worksheets/_rels/sheet22.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20.vml"/><Relationship Id="rId1" Type="http://schemas.openxmlformats.org/officeDocument/2006/relationships/printerSettings" Target="../printerSettings/printerSettings22.bin"/><Relationship Id="rId4" Type="http://schemas.openxmlformats.org/officeDocument/2006/relationships/comments" Target="../comments20.xml"/></Relationships>
</file>

<file path=xl/worksheets/_rels/sheet23.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21.vml"/><Relationship Id="rId1" Type="http://schemas.openxmlformats.org/officeDocument/2006/relationships/printerSettings" Target="../printerSettings/printerSettings23.bin"/><Relationship Id="rId4" Type="http://schemas.openxmlformats.org/officeDocument/2006/relationships/comments" Target="../comments21.xml"/></Relationships>
</file>

<file path=xl/worksheets/_rels/sheet24.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22.vml"/><Relationship Id="rId1" Type="http://schemas.openxmlformats.org/officeDocument/2006/relationships/printerSettings" Target="../printerSettings/printerSettings24.bin"/><Relationship Id="rId4" Type="http://schemas.openxmlformats.org/officeDocument/2006/relationships/comments" Target="../comments22.xml"/></Relationships>
</file>

<file path=xl/worksheets/_rels/sheet25.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23.vml"/><Relationship Id="rId1" Type="http://schemas.openxmlformats.org/officeDocument/2006/relationships/printerSettings" Target="../printerSettings/printerSettings25.bin"/><Relationship Id="rId4" Type="http://schemas.openxmlformats.org/officeDocument/2006/relationships/comments" Target="../comments23.xml"/></Relationships>
</file>

<file path=xl/worksheets/_rels/sheet26.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24.vml"/><Relationship Id="rId1" Type="http://schemas.openxmlformats.org/officeDocument/2006/relationships/printerSettings" Target="../printerSettings/printerSettings26.bin"/><Relationship Id="rId4" Type="http://schemas.openxmlformats.org/officeDocument/2006/relationships/comments" Target="../comments24.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sheetPr codeName="Foglio1">
    <tabColor rgb="FFFFFF00"/>
  </sheetPr>
  <dimension ref="A1:F37"/>
  <sheetViews>
    <sheetView showGridLines="0" tabSelected="1" zoomScaleNormal="100" workbookViewId="0">
      <selection activeCell="B4" sqref="B4"/>
    </sheetView>
  </sheetViews>
  <sheetFormatPr defaultColWidth="8.88671875" defaultRowHeight="14.25"/>
  <cols>
    <col min="1" max="1" width="73.33203125" style="41" customWidth="1"/>
    <col min="2" max="2" width="15.6640625" style="46" customWidth="1"/>
    <col min="3" max="3" width="3.33203125" style="41" customWidth="1"/>
    <col min="4" max="7" width="2.33203125" style="41" customWidth="1"/>
    <col min="8" max="8" width="2.6640625" style="41" customWidth="1"/>
    <col min="9" max="121" width="2.33203125" style="41" customWidth="1"/>
    <col min="122" max="16384" width="8.88671875" style="41"/>
  </cols>
  <sheetData>
    <row r="1" spans="1:6" ht="15">
      <c r="A1" s="549" t="s">
        <v>1013</v>
      </c>
      <c r="B1" s="547"/>
      <c r="C1" s="548"/>
    </row>
    <row r="2" spans="1:6" ht="53.25" customHeight="1">
      <c r="A2" s="545" t="s">
        <v>263</v>
      </c>
      <c r="B2" s="546"/>
      <c r="C2" s="77"/>
      <c r="D2" s="77"/>
      <c r="E2" s="77"/>
      <c r="F2" s="77"/>
    </row>
    <row r="3" spans="1:6" ht="17.25" customHeight="1">
      <c r="A3" s="297" t="s">
        <v>1</v>
      </c>
      <c r="B3" s="304" t="s">
        <v>803</v>
      </c>
    </row>
    <row r="4" spans="1:6" ht="17.25" customHeight="1">
      <c r="A4" s="297" t="s">
        <v>0</v>
      </c>
      <c r="B4" s="304" t="s">
        <v>566</v>
      </c>
    </row>
    <row r="5" spans="1:6" ht="17.25" customHeight="1">
      <c r="A5" s="297" t="s">
        <v>2</v>
      </c>
      <c r="B5" s="304" t="s">
        <v>527</v>
      </c>
    </row>
    <row r="6" spans="1:6" ht="17.25" customHeight="1">
      <c r="A6" s="298"/>
      <c r="B6" s="305"/>
    </row>
    <row r="7" spans="1:6" ht="17.25" customHeight="1">
      <c r="A7" s="297" t="s">
        <v>751</v>
      </c>
      <c r="B7" s="335">
        <f>B8+1</f>
        <v>2023</v>
      </c>
    </row>
    <row r="8" spans="1:6" ht="17.25" customHeight="1">
      <c r="A8" s="297" t="s">
        <v>752</v>
      </c>
      <c r="B8" s="306">
        <v>2022</v>
      </c>
    </row>
    <row r="9" spans="1:6" ht="17.25" customHeight="1">
      <c r="A9" s="297" t="s">
        <v>753</v>
      </c>
      <c r="B9" s="335">
        <f>B8-1</f>
        <v>2021</v>
      </c>
    </row>
    <row r="10" spans="1:6" ht="17.25" customHeight="1">
      <c r="A10" s="298"/>
      <c r="B10" s="305"/>
    </row>
    <row r="11" spans="1:6" ht="17.25" customHeight="1">
      <c r="A11" s="297" t="s">
        <v>3</v>
      </c>
      <c r="B11" s="307">
        <v>50</v>
      </c>
    </row>
    <row r="12" spans="1:6" ht="17.25" customHeight="1">
      <c r="A12" s="297" t="s">
        <v>4</v>
      </c>
      <c r="B12" s="307">
        <v>35</v>
      </c>
    </row>
    <row r="13" spans="1:6" ht="17.25" customHeight="1">
      <c r="A13" s="297" t="s">
        <v>5</v>
      </c>
      <c r="B13" s="307">
        <v>17.5</v>
      </c>
    </row>
    <row r="14" spans="1:6" ht="17.25" customHeight="1">
      <c r="A14" s="297" t="s">
        <v>6</v>
      </c>
      <c r="B14" s="307">
        <v>14.5</v>
      </c>
    </row>
    <row r="15" spans="1:6" ht="17.25" customHeight="1">
      <c r="A15" s="297" t="s">
        <v>7</v>
      </c>
      <c r="B15" s="307">
        <v>12.5</v>
      </c>
    </row>
    <row r="16" spans="1:6" ht="31.5" customHeight="1">
      <c r="A16" s="299" t="s">
        <v>271</v>
      </c>
      <c r="B16" s="308"/>
    </row>
    <row r="17" spans="1:2">
      <c r="A17" s="300" t="s">
        <v>88</v>
      </c>
      <c r="B17" s="309"/>
    </row>
    <row r="18" spans="1:2" ht="17.25" customHeight="1">
      <c r="A18" s="301" t="s">
        <v>257</v>
      </c>
      <c r="B18" s="310">
        <v>0</v>
      </c>
    </row>
    <row r="19" spans="1:2" ht="17.25" customHeight="1">
      <c r="A19" s="301" t="s">
        <v>258</v>
      </c>
      <c r="B19" s="310">
        <v>0</v>
      </c>
    </row>
    <row r="20" spans="1:2" ht="17.25" customHeight="1">
      <c r="A20" s="301" t="s">
        <v>735</v>
      </c>
      <c r="B20" s="310">
        <v>0</v>
      </c>
    </row>
    <row r="21" spans="1:2" ht="17.25" customHeight="1" thickBot="1">
      <c r="A21" s="301" t="s">
        <v>259</v>
      </c>
      <c r="B21" s="310">
        <v>0</v>
      </c>
    </row>
    <row r="22" spans="1:2" ht="21.75" customHeight="1" thickTop="1" thickBot="1">
      <c r="A22" s="407" t="s">
        <v>934</v>
      </c>
      <c r="B22" s="314">
        <v>0</v>
      </c>
    </row>
    <row r="23" spans="1:2" ht="17.25" customHeight="1" thickTop="1">
      <c r="A23" s="301" t="s">
        <v>150</v>
      </c>
      <c r="B23" s="311">
        <f>SUM(B18:B22)</f>
        <v>0</v>
      </c>
    </row>
    <row r="24" spans="1:2" ht="23.25" customHeight="1">
      <c r="A24" s="302" t="s">
        <v>260</v>
      </c>
      <c r="B24" s="312"/>
    </row>
    <row r="25" spans="1:2" ht="23.25" customHeight="1">
      <c r="A25" s="301" t="s">
        <v>281</v>
      </c>
      <c r="B25" s="310">
        <v>0</v>
      </c>
    </row>
    <row r="26" spans="1:2" ht="23.25" customHeight="1">
      <c r="A26" s="302" t="s">
        <v>261</v>
      </c>
      <c r="B26" s="312"/>
    </row>
    <row r="27" spans="1:2" ht="23.25" customHeight="1">
      <c r="A27" s="301" t="s">
        <v>281</v>
      </c>
      <c r="B27" s="310">
        <v>0</v>
      </c>
    </row>
    <row r="28" spans="1:2" ht="23.25" customHeight="1">
      <c r="A28" s="302" t="s">
        <v>262</v>
      </c>
      <c r="B28" s="312"/>
    </row>
    <row r="29" spans="1:2" ht="23.25" customHeight="1">
      <c r="A29" s="301" t="s">
        <v>281</v>
      </c>
      <c r="B29" s="310">
        <v>0</v>
      </c>
    </row>
    <row r="30" spans="1:2" ht="23.25" customHeight="1">
      <c r="A30" s="302" t="s">
        <v>280</v>
      </c>
      <c r="B30" s="312"/>
    </row>
    <row r="31" spans="1:2" ht="23.25" customHeight="1">
      <c r="A31" s="301" t="s">
        <v>281</v>
      </c>
      <c r="B31" s="310"/>
    </row>
    <row r="32" spans="1:2" ht="23.25" customHeight="1" thickBot="1">
      <c r="B32" s="41"/>
    </row>
    <row r="33" spans="1:2" ht="23.25" customHeight="1" thickTop="1" thickBot="1">
      <c r="A33" s="303" t="s">
        <v>749</v>
      </c>
      <c r="B33" s="313">
        <f>B25+B27+B29+B31</f>
        <v>0</v>
      </c>
    </row>
    <row r="34" spans="1:2" ht="24.75" customHeight="1" thickTop="1" thickBot="1">
      <c r="A34" s="407" t="s">
        <v>934</v>
      </c>
      <c r="B34" s="314">
        <v>0</v>
      </c>
    </row>
    <row r="35" spans="1:2" ht="26.25" customHeight="1" thickTop="1">
      <c r="A35" s="336"/>
      <c r="B35" s="41"/>
    </row>
    <row r="36" spans="1:2" ht="25.5" customHeight="1">
      <c r="A36" s="337" t="str">
        <f>'Comunicazione risorse DS'!B23</f>
        <v xml:space="preserve">Numero punti di erogazione </v>
      </c>
      <c r="B36" s="339">
        <v>0</v>
      </c>
    </row>
    <row r="37" spans="1:2" ht="26.25" customHeight="1">
      <c r="A37" s="301" t="str">
        <f>'Comunicazione risorse DS'!B24</f>
        <v>Numero addetti in organico di Diritto (Docenti e ATA)</v>
      </c>
      <c r="B37" s="338">
        <f>B34+B33+B23</f>
        <v>0</v>
      </c>
    </row>
  </sheetData>
  <sheetProtection sheet="1" objects="1" scenarios="1"/>
  <hyperlinks>
    <hyperlink ref="A22" location="'Ricavo dati org. per Ind. Dir. '!A1" display="oppure da foglio &quot;Ricavo dati per Ind. Dir.&quot; "/>
    <hyperlink ref="A34" location="'Ricavo dati org. per Ind. Dir. '!A1" display="oppure da foglio &quot;Ricavo dati per Ind. Dir.&quot; "/>
    <hyperlink ref="A1" r:id="rId1" display="https://www.anaascuole.org/iscrizione-associazione-anaa-scuole/"/>
  </hyperlinks>
  <printOptions horizontalCentered="1"/>
  <pageMargins left="0.19685039370078741" right="0.19685039370078741" top="0" bottom="0.19685039370078741" header="0.31496062992125984" footer="0.31496062992125984"/>
  <pageSetup paperSize="9" scale="94" orientation="portrait" r:id="rId2"/>
  <colBreaks count="1" manualBreakCount="1">
    <brk id="2" min="2" max="36" man="1"/>
  </colBreaks>
  <drawing r:id="rId3"/>
</worksheet>
</file>

<file path=xl/worksheets/sheet10.xml><?xml version="1.0" encoding="utf-8"?>
<worksheet xmlns="http://schemas.openxmlformats.org/spreadsheetml/2006/main" xmlns:r="http://schemas.openxmlformats.org/officeDocument/2006/relationships">
  <sheetPr>
    <tabColor rgb="FF00B0F0"/>
  </sheetPr>
  <dimension ref="A1:K159"/>
  <sheetViews>
    <sheetView showGridLines="0" showWhiteSpace="0" zoomScale="85" zoomScaleNormal="85" workbookViewId="0">
      <selection activeCell="F1" sqref="F1"/>
    </sheetView>
  </sheetViews>
  <sheetFormatPr defaultColWidth="8.88671875" defaultRowHeight="15"/>
  <cols>
    <col min="1" max="1" width="33.5546875" style="148" customWidth="1"/>
    <col min="2" max="2" width="4.33203125" style="259" customWidth="1"/>
    <col min="3" max="3" width="37.109375" style="148" customWidth="1"/>
    <col min="4" max="4" width="8.6640625" style="259" customWidth="1"/>
    <col min="5" max="5" width="10.109375" style="259" customWidth="1"/>
    <col min="6" max="6" width="8.33203125" style="259" customWidth="1"/>
    <col min="7" max="7" width="10.44140625" style="259" customWidth="1"/>
    <col min="8" max="8" width="10.33203125" style="259" customWidth="1"/>
    <col min="9" max="9" width="11.5546875" style="259" customWidth="1"/>
    <col min="10" max="10" width="12.33203125" style="361" customWidth="1"/>
    <col min="11" max="11" width="39" style="259" customWidth="1"/>
    <col min="12" max="12" width="9.5546875" style="259" bestFit="1" customWidth="1"/>
    <col min="13" max="13" width="10.5546875" style="259" customWidth="1"/>
    <col min="14" max="14" width="8.6640625" style="259" bestFit="1" customWidth="1"/>
    <col min="15" max="16384" width="8.88671875" style="259"/>
  </cols>
  <sheetData>
    <row r="1" spans="1:11" ht="27" customHeight="1" thickBot="1">
      <c r="A1" s="484"/>
      <c r="C1" s="259"/>
      <c r="E1" s="483" t="s">
        <v>938</v>
      </c>
      <c r="F1" s="484" t="str">
        <f>Dati!B4</f>
        <v>2022/2023</v>
      </c>
      <c r="K1" s="414" t="s">
        <v>936</v>
      </c>
    </row>
    <row r="2" spans="1:11" ht="27" customHeight="1" thickTop="1">
      <c r="A2" s="1158" t="s">
        <v>971</v>
      </c>
      <c r="B2" s="1159"/>
      <c r="C2" s="1159"/>
      <c r="D2" s="1159"/>
      <c r="E2" s="1159"/>
      <c r="F2" s="1159"/>
      <c r="G2" s="1159"/>
      <c r="H2" s="1159"/>
      <c r="I2" s="1159"/>
      <c r="J2" s="1160"/>
      <c r="K2" s="414"/>
    </row>
    <row r="3" spans="1:11" s="234" customFormat="1" ht="63">
      <c r="A3" s="485" t="s">
        <v>176</v>
      </c>
      <c r="B3" s="486" t="s">
        <v>309</v>
      </c>
      <c r="C3" s="486" t="s">
        <v>296</v>
      </c>
      <c r="D3" s="486" t="s">
        <v>301</v>
      </c>
      <c r="E3" s="487" t="s">
        <v>347</v>
      </c>
      <c r="F3" s="487" t="s">
        <v>344</v>
      </c>
      <c r="G3" s="487" t="s">
        <v>161</v>
      </c>
      <c r="H3" s="487" t="s">
        <v>345</v>
      </c>
      <c r="I3" s="487" t="s">
        <v>346</v>
      </c>
      <c r="J3" s="488" t="s">
        <v>548</v>
      </c>
      <c r="K3" s="415"/>
    </row>
    <row r="4" spans="1:11" s="235" customFormat="1" ht="18" customHeight="1">
      <c r="A4" s="543" t="s">
        <v>308</v>
      </c>
      <c r="B4" s="250" t="s">
        <v>856</v>
      </c>
      <c r="C4" s="253" t="s">
        <v>958</v>
      </c>
      <c r="D4" s="250">
        <v>1</v>
      </c>
      <c r="E4" s="378">
        <v>17.5</v>
      </c>
      <c r="F4" s="250">
        <v>0</v>
      </c>
      <c r="G4" s="380">
        <f>F4*D4</f>
        <v>0</v>
      </c>
      <c r="H4" s="242">
        <f>F4*E4</f>
        <v>0</v>
      </c>
      <c r="I4" s="382">
        <f>H4*D4</f>
        <v>0</v>
      </c>
      <c r="J4" s="544"/>
      <c r="K4" s="427"/>
    </row>
    <row r="5" spans="1:11" s="235" customFormat="1" ht="15" customHeight="1">
      <c r="A5" s="475" t="s">
        <v>1002</v>
      </c>
      <c r="B5" s="257" t="s">
        <v>318</v>
      </c>
      <c r="C5" s="254" t="s">
        <v>946</v>
      </c>
      <c r="D5" s="257">
        <v>1</v>
      </c>
      <c r="E5" s="379">
        <v>35</v>
      </c>
      <c r="F5" s="257">
        <v>0</v>
      </c>
      <c r="G5" s="381">
        <f>F5*D5</f>
        <v>0</v>
      </c>
      <c r="H5" s="151">
        <f>F5*E5</f>
        <v>0</v>
      </c>
      <c r="I5" s="383">
        <f>H5*D5</f>
        <v>0</v>
      </c>
      <c r="J5" s="471"/>
      <c r="K5" s="427"/>
    </row>
    <row r="6" spans="1:11" s="235" customFormat="1" ht="15" customHeight="1">
      <c r="A6" s="542"/>
      <c r="B6" s="257" t="s">
        <v>856</v>
      </c>
      <c r="C6" s="254"/>
      <c r="D6" s="257">
        <v>1</v>
      </c>
      <c r="E6" s="379">
        <v>35</v>
      </c>
      <c r="F6" s="257">
        <v>0</v>
      </c>
      <c r="G6" s="381"/>
      <c r="H6" s="151"/>
      <c r="I6" s="383"/>
      <c r="J6" s="471"/>
      <c r="K6" s="427"/>
    </row>
    <row r="7" spans="1:11" s="235" customFormat="1" ht="15" customHeight="1">
      <c r="A7" s="542"/>
      <c r="B7" s="257" t="s">
        <v>318</v>
      </c>
      <c r="C7" s="254"/>
      <c r="D7" s="257">
        <v>1</v>
      </c>
      <c r="E7" s="379">
        <v>35</v>
      </c>
      <c r="F7" s="257">
        <v>0</v>
      </c>
      <c r="G7" s="381"/>
      <c r="H7" s="151"/>
      <c r="I7" s="383"/>
      <c r="J7" s="471"/>
      <c r="K7" s="427"/>
    </row>
    <row r="8" spans="1:11" s="235" customFormat="1" ht="15" customHeight="1">
      <c r="A8" s="472"/>
      <c r="B8" s="435"/>
      <c r="C8" s="436"/>
      <c r="D8" s="435"/>
      <c r="E8" s="437"/>
      <c r="F8" s="435"/>
      <c r="G8" s="365">
        <f>SUM(G6:G7)</f>
        <v>0</v>
      </c>
      <c r="H8" s="438"/>
      <c r="I8" s="439"/>
      <c r="J8" s="473">
        <f>SUM(I4:I7)</f>
        <v>0</v>
      </c>
      <c r="K8" s="427"/>
    </row>
    <row r="9" spans="1:11" s="235" customFormat="1" ht="15" customHeight="1">
      <c r="A9" s="474" t="s">
        <v>542</v>
      </c>
      <c r="B9" s="385" t="s">
        <v>947</v>
      </c>
      <c r="C9" s="429" t="s">
        <v>757</v>
      </c>
      <c r="D9" s="250">
        <v>1</v>
      </c>
      <c r="E9" s="430">
        <v>35</v>
      </c>
      <c r="F9" s="431">
        <v>0</v>
      </c>
      <c r="G9" s="432">
        <f>F9*D9</f>
        <v>0</v>
      </c>
      <c r="H9" s="433">
        <f>F9*E9</f>
        <v>0</v>
      </c>
      <c r="I9" s="434">
        <f>H9*D9</f>
        <v>0</v>
      </c>
      <c r="J9" s="1171"/>
      <c r="K9" s="416"/>
    </row>
    <row r="10" spans="1:11" s="235" customFormat="1" ht="17.25" customHeight="1">
      <c r="A10" s="1184" t="s">
        <v>177</v>
      </c>
      <c r="B10" s="257"/>
      <c r="C10" s="254"/>
      <c r="D10" s="257">
        <v>1</v>
      </c>
      <c r="E10" s="379"/>
      <c r="F10" s="257"/>
      <c r="G10" s="381"/>
      <c r="H10" s="151"/>
      <c r="I10" s="383"/>
      <c r="J10" s="1172"/>
      <c r="K10" s="416"/>
    </row>
    <row r="11" spans="1:11" s="235" customFormat="1" ht="15" customHeight="1">
      <c r="A11" s="1185"/>
      <c r="B11" s="243"/>
      <c r="C11" s="360"/>
      <c r="D11" s="243"/>
      <c r="E11" s="364"/>
      <c r="F11" s="364"/>
      <c r="G11" s="365">
        <f>SUM(G9:G10)</f>
        <v>0</v>
      </c>
      <c r="H11" s="360"/>
      <c r="I11" s="243"/>
      <c r="J11" s="473">
        <f>SUM(I9:I10)</f>
        <v>0</v>
      </c>
      <c r="K11" s="417"/>
    </row>
    <row r="12" spans="1:11" s="235" customFormat="1" ht="15" customHeight="1">
      <c r="A12" s="476" t="s">
        <v>847</v>
      </c>
      <c r="B12" s="250"/>
      <c r="C12" s="253"/>
      <c r="D12" s="250">
        <v>1</v>
      </c>
      <c r="E12" s="378">
        <v>50</v>
      </c>
      <c r="F12" s="359">
        <v>0</v>
      </c>
      <c r="G12" s="380">
        <f t="shared" ref="G12:G14" si="0">F12*D12</f>
        <v>0</v>
      </c>
      <c r="H12" s="242">
        <f>F12*E12</f>
        <v>0</v>
      </c>
      <c r="I12" s="382">
        <f t="shared" ref="I12" si="1">H12*D12</f>
        <v>0</v>
      </c>
      <c r="J12" s="1171"/>
      <c r="K12" s="416"/>
    </row>
    <row r="13" spans="1:11" s="235" customFormat="1" ht="15" customHeight="1">
      <c r="A13" s="1168" t="s">
        <v>178</v>
      </c>
      <c r="B13" s="257"/>
      <c r="C13" s="254"/>
      <c r="D13" s="257">
        <v>1</v>
      </c>
      <c r="E13" s="379">
        <v>50</v>
      </c>
      <c r="F13" s="256">
        <v>0</v>
      </c>
      <c r="G13" s="381">
        <f t="shared" si="0"/>
        <v>0</v>
      </c>
      <c r="H13" s="151">
        <f t="shared" ref="H13:H19" si="2">F13*E13</f>
        <v>0</v>
      </c>
      <c r="I13" s="383">
        <f t="shared" ref="I13:I19" si="3">H13*D13</f>
        <v>0</v>
      </c>
      <c r="J13" s="1172"/>
      <c r="K13" s="416"/>
    </row>
    <row r="14" spans="1:11" s="235" customFormat="1" ht="15" customHeight="1">
      <c r="A14" s="1168"/>
      <c r="B14" s="257"/>
      <c r="C14" s="254"/>
      <c r="D14" s="257">
        <v>1</v>
      </c>
      <c r="E14" s="379">
        <v>50</v>
      </c>
      <c r="F14" s="256">
        <v>0</v>
      </c>
      <c r="G14" s="381">
        <f t="shared" si="0"/>
        <v>0</v>
      </c>
      <c r="H14" s="151">
        <f t="shared" si="2"/>
        <v>0</v>
      </c>
      <c r="I14" s="383">
        <f t="shared" si="3"/>
        <v>0</v>
      </c>
      <c r="J14" s="1172"/>
      <c r="K14" s="416"/>
    </row>
    <row r="15" spans="1:11" s="235" customFormat="1" ht="15" customHeight="1">
      <c r="A15" s="1168"/>
      <c r="B15" s="257"/>
      <c r="C15" s="254"/>
      <c r="D15" s="257">
        <v>1</v>
      </c>
      <c r="E15" s="379">
        <v>50</v>
      </c>
      <c r="F15" s="256">
        <v>0</v>
      </c>
      <c r="G15" s="381">
        <f>F15*D15</f>
        <v>0</v>
      </c>
      <c r="H15" s="151">
        <f t="shared" si="2"/>
        <v>0</v>
      </c>
      <c r="I15" s="383">
        <f t="shared" si="3"/>
        <v>0</v>
      </c>
      <c r="J15" s="1172"/>
      <c r="K15" s="416"/>
    </row>
    <row r="16" spans="1:11" s="235" customFormat="1" ht="15" customHeight="1">
      <c r="A16" s="1168"/>
      <c r="B16" s="257"/>
      <c r="C16" s="254"/>
      <c r="D16" s="257">
        <v>1</v>
      </c>
      <c r="E16" s="379">
        <v>50</v>
      </c>
      <c r="F16" s="256">
        <v>0</v>
      </c>
      <c r="G16" s="381">
        <f t="shared" ref="G16" si="4">F16*D16</f>
        <v>0</v>
      </c>
      <c r="H16" s="151">
        <f t="shared" si="2"/>
        <v>0</v>
      </c>
      <c r="I16" s="383">
        <f t="shared" si="3"/>
        <v>0</v>
      </c>
      <c r="J16" s="1172"/>
      <c r="K16" s="416"/>
    </row>
    <row r="17" spans="1:11" s="235" customFormat="1" ht="15" customHeight="1">
      <c r="A17" s="1168"/>
      <c r="B17" s="257"/>
      <c r="C17" s="254"/>
      <c r="D17" s="257">
        <v>1</v>
      </c>
      <c r="E17" s="379">
        <v>50</v>
      </c>
      <c r="F17" s="256">
        <v>0</v>
      </c>
      <c r="G17" s="381">
        <f>F17*D17</f>
        <v>0</v>
      </c>
      <c r="H17" s="151">
        <f t="shared" si="2"/>
        <v>0</v>
      </c>
      <c r="I17" s="384">
        <f t="shared" si="3"/>
        <v>0</v>
      </c>
      <c r="J17" s="1172"/>
      <c r="K17" s="416"/>
    </row>
    <row r="18" spans="1:11" s="235" customFormat="1" ht="15" customHeight="1">
      <c r="A18" s="1168"/>
      <c r="B18" s="257"/>
      <c r="C18" s="254"/>
      <c r="D18" s="257">
        <v>1</v>
      </c>
      <c r="E18" s="379">
        <v>50</v>
      </c>
      <c r="F18" s="256">
        <v>0</v>
      </c>
      <c r="G18" s="381">
        <f>F18*D18</f>
        <v>0</v>
      </c>
      <c r="H18" s="151">
        <f t="shared" si="2"/>
        <v>0</v>
      </c>
      <c r="I18" s="383">
        <f t="shared" si="3"/>
        <v>0</v>
      </c>
      <c r="J18" s="1172"/>
      <c r="K18" s="416"/>
    </row>
    <row r="19" spans="1:11" s="235" customFormat="1" ht="15" customHeight="1">
      <c r="A19" s="1168"/>
      <c r="B19" s="257"/>
      <c r="C19" s="254"/>
      <c r="D19" s="257">
        <v>1</v>
      </c>
      <c r="E19" s="379">
        <v>50</v>
      </c>
      <c r="F19" s="257">
        <v>0</v>
      </c>
      <c r="G19" s="381">
        <f t="shared" ref="G19" si="5">F19*D19</f>
        <v>0</v>
      </c>
      <c r="H19" s="151">
        <f t="shared" si="2"/>
        <v>0</v>
      </c>
      <c r="I19" s="383">
        <f t="shared" si="3"/>
        <v>0</v>
      </c>
      <c r="J19" s="1172"/>
      <c r="K19" s="416"/>
    </row>
    <row r="20" spans="1:11" s="235" customFormat="1" ht="15" customHeight="1">
      <c r="A20" s="472"/>
      <c r="B20" s="243"/>
      <c r="C20" s="360"/>
      <c r="D20" s="243"/>
      <c r="E20" s="364"/>
      <c r="F20" s="364"/>
      <c r="G20" s="365">
        <f>SUM(G12:G19)</f>
        <v>0</v>
      </c>
      <c r="H20" s="360"/>
      <c r="I20" s="243"/>
      <c r="J20" s="473">
        <f>SUM(I12:I19)</f>
        <v>0</v>
      </c>
      <c r="K20" s="417"/>
    </row>
    <row r="21" spans="1:11" s="235" customFormat="1" ht="15.75">
      <c r="A21" s="477" t="s">
        <v>351</v>
      </c>
      <c r="B21" s="256" t="s">
        <v>856</v>
      </c>
      <c r="C21" s="252" t="s">
        <v>292</v>
      </c>
      <c r="D21" s="250">
        <v>1</v>
      </c>
      <c r="E21" s="150">
        <v>17.5</v>
      </c>
      <c r="F21" s="359">
        <v>0</v>
      </c>
      <c r="G21" s="149">
        <f>F21*D21</f>
        <v>0</v>
      </c>
      <c r="H21" s="244">
        <f>F21*E21</f>
        <v>0</v>
      </c>
      <c r="I21" s="383">
        <f>H21*D21</f>
        <v>0</v>
      </c>
      <c r="J21" s="1171"/>
      <c r="K21" s="417"/>
    </row>
    <row r="22" spans="1:11" s="235" customFormat="1" ht="15.75" customHeight="1">
      <c r="A22" s="1167" t="s">
        <v>179</v>
      </c>
      <c r="B22" s="256" t="s">
        <v>856</v>
      </c>
      <c r="C22" s="252" t="s">
        <v>293</v>
      </c>
      <c r="D22" s="257">
        <v>1</v>
      </c>
      <c r="E22" s="150">
        <v>17.5</v>
      </c>
      <c r="F22" s="256">
        <v>0</v>
      </c>
      <c r="G22" s="149">
        <f t="shared" ref="G22:G24" si="6">F22*D22</f>
        <v>0</v>
      </c>
      <c r="H22" s="244">
        <f>F22*E22</f>
        <v>0</v>
      </c>
      <c r="I22" s="383">
        <f>H22*D22</f>
        <v>0</v>
      </c>
      <c r="J22" s="1172"/>
      <c r="K22" s="418"/>
    </row>
    <row r="23" spans="1:11" s="235" customFormat="1" ht="15" customHeight="1">
      <c r="A23" s="1167"/>
      <c r="B23" s="256" t="s">
        <v>856</v>
      </c>
      <c r="C23" s="252" t="s">
        <v>950</v>
      </c>
      <c r="D23" s="257">
        <v>1</v>
      </c>
      <c r="E23" s="150">
        <v>17.5</v>
      </c>
      <c r="F23" s="428">
        <v>0</v>
      </c>
      <c r="G23" s="149">
        <f t="shared" si="6"/>
        <v>0</v>
      </c>
      <c r="H23" s="244">
        <f t="shared" ref="H23:H24" si="7">F23*E23</f>
        <v>0</v>
      </c>
      <c r="I23" s="383">
        <f t="shared" ref="I23" si="8">H23*D23</f>
        <v>0</v>
      </c>
      <c r="J23" s="1172"/>
      <c r="K23" s="411"/>
    </row>
    <row r="24" spans="1:11" s="235" customFormat="1" ht="15" customHeight="1">
      <c r="A24" s="1167"/>
      <c r="B24" s="256" t="s">
        <v>856</v>
      </c>
      <c r="C24" s="252" t="s">
        <v>317</v>
      </c>
      <c r="D24" s="257">
        <v>1</v>
      </c>
      <c r="E24" s="150">
        <v>17.5</v>
      </c>
      <c r="F24" s="428">
        <v>0</v>
      </c>
      <c r="G24" s="149">
        <f t="shared" si="6"/>
        <v>0</v>
      </c>
      <c r="H24" s="244">
        <f t="shared" si="7"/>
        <v>0</v>
      </c>
      <c r="I24" s="383">
        <f>H24*D24</f>
        <v>0</v>
      </c>
      <c r="J24" s="1172"/>
      <c r="K24" s="416"/>
    </row>
    <row r="25" spans="1:11" s="235" customFormat="1" ht="15" customHeight="1">
      <c r="A25" s="1167"/>
      <c r="B25" s="256" t="s">
        <v>856</v>
      </c>
      <c r="C25" s="348" t="s">
        <v>759</v>
      </c>
      <c r="D25" s="257">
        <v>1</v>
      </c>
      <c r="E25" s="150">
        <v>17.5</v>
      </c>
      <c r="F25" s="428">
        <v>0</v>
      </c>
      <c r="G25" s="149">
        <f>F25*D25</f>
        <v>0</v>
      </c>
      <c r="H25" s="244">
        <f t="shared" ref="H25" si="9">F25*E25</f>
        <v>0</v>
      </c>
      <c r="I25" s="383">
        <f t="shared" ref="I25" si="10">H25*D25</f>
        <v>0</v>
      </c>
      <c r="J25" s="1172"/>
      <c r="K25" s="416"/>
    </row>
    <row r="26" spans="1:11" s="235" customFormat="1" ht="30.75" customHeight="1">
      <c r="A26" s="1167"/>
      <c r="B26" s="256" t="s">
        <v>856</v>
      </c>
      <c r="C26" s="348" t="s">
        <v>767</v>
      </c>
      <c r="D26" s="1169" t="s">
        <v>848</v>
      </c>
      <c r="E26" s="1170"/>
      <c r="F26" s="1161"/>
      <c r="G26" s="1162"/>
      <c r="H26" s="1163"/>
      <c r="I26" s="386">
        <v>0</v>
      </c>
      <c r="J26" s="1172"/>
      <c r="K26" s="418" t="s">
        <v>778</v>
      </c>
    </row>
    <row r="27" spans="1:11" s="235" customFormat="1" ht="15" customHeight="1">
      <c r="A27" s="1167"/>
      <c r="B27" s="257" t="s">
        <v>856</v>
      </c>
      <c r="C27" s="252" t="s">
        <v>363</v>
      </c>
      <c r="D27" s="257">
        <v>1</v>
      </c>
      <c r="E27" s="150">
        <v>17.5</v>
      </c>
      <c r="F27" s="428">
        <v>0</v>
      </c>
      <c r="G27" s="149">
        <f t="shared" ref="G27:G43" si="11">F27*D27</f>
        <v>0</v>
      </c>
      <c r="H27" s="244">
        <f t="shared" ref="H27:H43" si="12">F27*E27</f>
        <v>0</v>
      </c>
      <c r="I27" s="383">
        <f t="shared" ref="I27:I43" si="13">H27*D27</f>
        <v>0</v>
      </c>
      <c r="J27" s="1172"/>
      <c r="K27" s="416"/>
    </row>
    <row r="28" spans="1:11" s="235" customFormat="1" ht="15" customHeight="1">
      <c r="A28" s="1167"/>
      <c r="B28" s="256" t="s">
        <v>856</v>
      </c>
      <c r="C28" s="251" t="s">
        <v>771</v>
      </c>
      <c r="D28" s="257">
        <v>1</v>
      </c>
      <c r="E28" s="150">
        <v>17.5</v>
      </c>
      <c r="F28" s="428">
        <v>0</v>
      </c>
      <c r="G28" s="149">
        <f t="shared" si="11"/>
        <v>0</v>
      </c>
      <c r="H28" s="151">
        <f t="shared" si="12"/>
        <v>0</v>
      </c>
      <c r="I28" s="383">
        <f t="shared" si="13"/>
        <v>0</v>
      </c>
      <c r="J28" s="1172"/>
      <c r="K28" s="416"/>
    </row>
    <row r="29" spans="1:11" s="235" customFormat="1" ht="15" customHeight="1">
      <c r="A29" s="1167"/>
      <c r="B29" s="256" t="s">
        <v>856</v>
      </c>
      <c r="C29" s="252" t="s">
        <v>339</v>
      </c>
      <c r="D29" s="257">
        <v>1</v>
      </c>
      <c r="E29" s="150">
        <v>17.5</v>
      </c>
      <c r="F29" s="428">
        <v>0</v>
      </c>
      <c r="G29" s="149">
        <f t="shared" si="11"/>
        <v>0</v>
      </c>
      <c r="H29" s="151">
        <f t="shared" si="12"/>
        <v>0</v>
      </c>
      <c r="I29" s="383">
        <f t="shared" si="13"/>
        <v>0</v>
      </c>
      <c r="J29" s="1172"/>
    </row>
    <row r="30" spans="1:11" s="235" customFormat="1" ht="15" customHeight="1">
      <c r="A30" s="1167"/>
      <c r="B30" s="256" t="s">
        <v>856</v>
      </c>
      <c r="C30" s="252" t="s">
        <v>324</v>
      </c>
      <c r="D30" s="257">
        <v>1</v>
      </c>
      <c r="E30" s="150">
        <v>17.5</v>
      </c>
      <c r="F30" s="428">
        <v>0</v>
      </c>
      <c r="G30" s="149">
        <f t="shared" si="11"/>
        <v>0</v>
      </c>
      <c r="H30" s="151">
        <f t="shared" si="12"/>
        <v>0</v>
      </c>
      <c r="I30" s="383">
        <f t="shared" si="13"/>
        <v>0</v>
      </c>
      <c r="J30" s="1172"/>
    </row>
    <row r="31" spans="1:11" s="235" customFormat="1" ht="15" customHeight="1">
      <c r="A31" s="1167"/>
      <c r="B31" s="256" t="s">
        <v>856</v>
      </c>
      <c r="C31" s="252" t="s">
        <v>295</v>
      </c>
      <c r="D31" s="257">
        <v>1</v>
      </c>
      <c r="E31" s="150">
        <v>17.5</v>
      </c>
      <c r="F31" s="428">
        <v>0</v>
      </c>
      <c r="G31" s="149">
        <f t="shared" si="11"/>
        <v>0</v>
      </c>
      <c r="H31" s="151">
        <f t="shared" si="12"/>
        <v>0</v>
      </c>
      <c r="I31" s="383">
        <f t="shared" si="13"/>
        <v>0</v>
      </c>
      <c r="J31" s="1172"/>
    </row>
    <row r="32" spans="1:11" s="235" customFormat="1" ht="15" customHeight="1">
      <c r="A32" s="1167"/>
      <c r="B32" s="256" t="s">
        <v>856</v>
      </c>
      <c r="C32" s="252" t="s">
        <v>758</v>
      </c>
      <c r="D32" s="257">
        <v>1</v>
      </c>
      <c r="E32" s="150">
        <v>17.5</v>
      </c>
      <c r="F32" s="428">
        <v>0</v>
      </c>
      <c r="G32" s="149">
        <f t="shared" si="11"/>
        <v>0</v>
      </c>
      <c r="H32" s="151">
        <f t="shared" si="12"/>
        <v>0</v>
      </c>
      <c r="I32" s="383">
        <f t="shared" si="13"/>
        <v>0</v>
      </c>
      <c r="J32" s="1172"/>
    </row>
    <row r="33" spans="1:11" s="235" customFormat="1" ht="15" customHeight="1">
      <c r="A33" s="1167"/>
      <c r="B33" s="256" t="s">
        <v>856</v>
      </c>
      <c r="C33" s="252" t="s">
        <v>959</v>
      </c>
      <c r="D33" s="257">
        <v>1</v>
      </c>
      <c r="E33" s="150">
        <v>17.5</v>
      </c>
      <c r="F33" s="428">
        <v>0</v>
      </c>
      <c r="G33" s="149">
        <f t="shared" si="11"/>
        <v>0</v>
      </c>
      <c r="H33" s="151">
        <f t="shared" si="12"/>
        <v>0</v>
      </c>
      <c r="I33" s="383">
        <f t="shared" si="13"/>
        <v>0</v>
      </c>
      <c r="J33" s="1172"/>
    </row>
    <row r="34" spans="1:11" s="235" customFormat="1" ht="15" customHeight="1">
      <c r="A34" s="1167"/>
      <c r="B34" s="256" t="s">
        <v>856</v>
      </c>
      <c r="C34" s="252" t="s">
        <v>532</v>
      </c>
      <c r="D34" s="257">
        <v>1</v>
      </c>
      <c r="E34" s="150">
        <v>17.5</v>
      </c>
      <c r="F34" s="428">
        <v>0</v>
      </c>
      <c r="G34" s="149">
        <f t="shared" si="11"/>
        <v>0</v>
      </c>
      <c r="H34" s="151">
        <f t="shared" si="12"/>
        <v>0</v>
      </c>
      <c r="I34" s="383">
        <f t="shared" si="13"/>
        <v>0</v>
      </c>
      <c r="J34" s="1172"/>
    </row>
    <row r="35" spans="1:11" s="235" customFormat="1" ht="15" customHeight="1">
      <c r="A35" s="1167"/>
      <c r="B35" s="256" t="s">
        <v>856</v>
      </c>
      <c r="C35" s="252" t="s">
        <v>960</v>
      </c>
      <c r="D35" s="257">
        <v>1</v>
      </c>
      <c r="E35" s="150">
        <v>17.5</v>
      </c>
      <c r="F35" s="428">
        <v>0</v>
      </c>
      <c r="G35" s="149">
        <f t="shared" si="11"/>
        <v>0</v>
      </c>
      <c r="H35" s="151">
        <f t="shared" si="12"/>
        <v>0</v>
      </c>
      <c r="I35" s="383">
        <f t="shared" si="13"/>
        <v>0</v>
      </c>
      <c r="J35" s="1172"/>
    </row>
    <row r="36" spans="1:11" s="235" customFormat="1" ht="15" customHeight="1">
      <c r="A36" s="1167"/>
      <c r="B36" s="256" t="s">
        <v>856</v>
      </c>
      <c r="C36" s="252" t="s">
        <v>762</v>
      </c>
      <c r="D36" s="257">
        <v>1</v>
      </c>
      <c r="E36" s="150">
        <v>17.5</v>
      </c>
      <c r="F36" s="428">
        <v>0</v>
      </c>
      <c r="G36" s="149">
        <f t="shared" si="11"/>
        <v>0</v>
      </c>
      <c r="H36" s="151">
        <f t="shared" si="12"/>
        <v>0</v>
      </c>
      <c r="I36" s="383">
        <f t="shared" si="13"/>
        <v>0</v>
      </c>
      <c r="J36" s="1172"/>
      <c r="K36" s="416"/>
    </row>
    <row r="37" spans="1:11" s="235" customFormat="1" ht="15" customHeight="1">
      <c r="A37" s="1167"/>
      <c r="B37" s="256" t="s">
        <v>856</v>
      </c>
      <c r="C37" s="252" t="s">
        <v>763</v>
      </c>
      <c r="D37" s="257">
        <v>1</v>
      </c>
      <c r="E37" s="150">
        <v>17.5</v>
      </c>
      <c r="F37" s="428">
        <v>0</v>
      </c>
      <c r="G37" s="149">
        <f t="shared" si="11"/>
        <v>0</v>
      </c>
      <c r="H37" s="151">
        <f t="shared" si="12"/>
        <v>0</v>
      </c>
      <c r="I37" s="383">
        <f t="shared" si="13"/>
        <v>0</v>
      </c>
      <c r="J37" s="1172"/>
      <c r="K37" s="416"/>
    </row>
    <row r="38" spans="1:11" s="235" customFormat="1" ht="15" customHeight="1">
      <c r="A38" s="1167"/>
      <c r="B38" s="256" t="s">
        <v>756</v>
      </c>
      <c r="C38" s="251" t="s">
        <v>951</v>
      </c>
      <c r="D38" s="257">
        <v>1</v>
      </c>
      <c r="E38" s="150">
        <v>17.5</v>
      </c>
      <c r="F38" s="428">
        <v>0</v>
      </c>
      <c r="G38" s="149">
        <f t="shared" ref="G38" si="14">F38*D38</f>
        <v>0</v>
      </c>
      <c r="H38" s="151">
        <f t="shared" ref="H38" si="15">F38*E38</f>
        <v>0</v>
      </c>
      <c r="I38" s="383">
        <f t="shared" ref="I38" si="16">H38*D38</f>
        <v>0</v>
      </c>
      <c r="J38" s="1172"/>
      <c r="K38" s="411" t="s">
        <v>1000</v>
      </c>
    </row>
    <row r="39" spans="1:11" s="235" customFormat="1" ht="15" customHeight="1">
      <c r="A39" s="1167"/>
      <c r="B39" s="256" t="s">
        <v>856</v>
      </c>
      <c r="C39" s="252" t="s">
        <v>533</v>
      </c>
      <c r="D39" s="257">
        <v>1</v>
      </c>
      <c r="E39" s="150">
        <v>17.5</v>
      </c>
      <c r="F39" s="428">
        <v>0</v>
      </c>
      <c r="G39" s="149">
        <f t="shared" si="11"/>
        <v>0</v>
      </c>
      <c r="H39" s="244">
        <f t="shared" si="12"/>
        <v>0</v>
      </c>
      <c r="I39" s="383">
        <f t="shared" si="13"/>
        <v>0</v>
      </c>
      <c r="J39" s="1172"/>
      <c r="K39" s="416"/>
    </row>
    <row r="40" spans="1:11" s="235" customFormat="1" ht="15" customHeight="1">
      <c r="A40" s="1167"/>
      <c r="B40" s="256" t="s">
        <v>856</v>
      </c>
      <c r="C40" s="254" t="s">
        <v>312</v>
      </c>
      <c r="D40" s="257">
        <v>1</v>
      </c>
      <c r="E40" s="152">
        <v>17.5</v>
      </c>
      <c r="F40" s="428">
        <v>0</v>
      </c>
      <c r="G40" s="149">
        <f t="shared" si="11"/>
        <v>0</v>
      </c>
      <c r="H40" s="151">
        <f t="shared" si="12"/>
        <v>0</v>
      </c>
      <c r="I40" s="383">
        <f t="shared" si="13"/>
        <v>0</v>
      </c>
      <c r="J40" s="1172"/>
      <c r="K40" s="416"/>
    </row>
    <row r="41" spans="1:11" s="235" customFormat="1" ht="15" customHeight="1">
      <c r="A41" s="1167"/>
      <c r="B41" s="256" t="s">
        <v>856</v>
      </c>
      <c r="C41" s="252" t="s">
        <v>294</v>
      </c>
      <c r="D41" s="257">
        <v>1</v>
      </c>
      <c r="E41" s="150">
        <v>17.5</v>
      </c>
      <c r="F41" s="428">
        <v>0</v>
      </c>
      <c r="G41" s="149">
        <f t="shared" si="11"/>
        <v>0</v>
      </c>
      <c r="H41" s="244">
        <f t="shared" si="12"/>
        <v>0</v>
      </c>
      <c r="I41" s="383">
        <f t="shared" si="13"/>
        <v>0</v>
      </c>
      <c r="J41" s="1172"/>
      <c r="K41" s="411"/>
    </row>
    <row r="42" spans="1:11" s="235" customFormat="1" ht="18.75" customHeight="1">
      <c r="A42" s="1167"/>
      <c r="B42" s="256" t="s">
        <v>321</v>
      </c>
      <c r="C42" s="254" t="s">
        <v>338</v>
      </c>
      <c r="D42" s="257">
        <v>1</v>
      </c>
      <c r="E42" s="150">
        <v>17.5</v>
      </c>
      <c r="F42" s="428">
        <v>0</v>
      </c>
      <c r="G42" s="149">
        <f t="shared" si="11"/>
        <v>0</v>
      </c>
      <c r="H42" s="151">
        <f t="shared" si="12"/>
        <v>0</v>
      </c>
      <c r="I42" s="383">
        <f t="shared" si="13"/>
        <v>0</v>
      </c>
      <c r="J42" s="1172"/>
    </row>
    <row r="43" spans="1:11" s="235" customFormat="1" ht="15.75">
      <c r="A43" s="1167"/>
      <c r="B43" s="257" t="s">
        <v>320</v>
      </c>
      <c r="C43" s="254" t="s">
        <v>337</v>
      </c>
      <c r="D43" s="257">
        <v>1</v>
      </c>
      <c r="E43" s="150">
        <v>17.5</v>
      </c>
      <c r="F43" s="428">
        <v>0</v>
      </c>
      <c r="G43" s="149">
        <f t="shared" si="11"/>
        <v>0</v>
      </c>
      <c r="H43" s="151">
        <f t="shared" si="12"/>
        <v>0</v>
      </c>
      <c r="I43" s="383">
        <f t="shared" si="13"/>
        <v>0</v>
      </c>
      <c r="J43" s="1172"/>
      <c r="K43" s="416"/>
    </row>
    <row r="44" spans="1:11" s="235" customFormat="1" ht="15" customHeight="1">
      <c r="A44" s="472"/>
      <c r="B44" s="243"/>
      <c r="C44" s="360"/>
      <c r="D44" s="243"/>
      <c r="E44" s="243"/>
      <c r="F44" s="258"/>
      <c r="G44" s="446">
        <f>SUM(G21:G43)</f>
        <v>0</v>
      </c>
      <c r="H44" s="360"/>
      <c r="I44" s="243"/>
      <c r="J44" s="473">
        <f>SUM(I21:I43)</f>
        <v>0</v>
      </c>
      <c r="K44" s="416"/>
    </row>
    <row r="45" spans="1:11" s="235" customFormat="1" ht="15" customHeight="1">
      <c r="A45" s="476" t="s">
        <v>298</v>
      </c>
      <c r="B45" s="250" t="s">
        <v>856</v>
      </c>
      <c r="C45" s="253" t="s">
        <v>299</v>
      </c>
      <c r="D45" s="250">
        <v>1</v>
      </c>
      <c r="E45" s="241">
        <v>17.5</v>
      </c>
      <c r="F45" s="359">
        <v>0</v>
      </c>
      <c r="G45" s="240">
        <f t="shared" ref="G45:G46" si="17">F45*D45</f>
        <v>0</v>
      </c>
      <c r="H45" s="242">
        <f>F45*E45</f>
        <v>0</v>
      </c>
      <c r="I45" s="382">
        <f t="shared" ref="I45:I46" si="18">H45*D45</f>
        <v>0</v>
      </c>
      <c r="J45" s="1171"/>
      <c r="K45" s="416"/>
    </row>
    <row r="46" spans="1:11" s="235" customFormat="1" ht="15" customHeight="1">
      <c r="A46" s="478" t="s">
        <v>846</v>
      </c>
      <c r="B46" s="257" t="s">
        <v>856</v>
      </c>
      <c r="C46" s="255" t="s">
        <v>300</v>
      </c>
      <c r="D46" s="257">
        <v>1</v>
      </c>
      <c r="E46" s="152">
        <v>17.5</v>
      </c>
      <c r="F46" s="256">
        <v>0</v>
      </c>
      <c r="G46" s="149">
        <f t="shared" si="17"/>
        <v>0</v>
      </c>
      <c r="H46" s="151">
        <f t="shared" ref="H46" si="19">F46*E46</f>
        <v>0</v>
      </c>
      <c r="I46" s="383">
        <f t="shared" si="18"/>
        <v>0</v>
      </c>
      <c r="J46" s="1172"/>
      <c r="K46" s="411"/>
    </row>
    <row r="47" spans="1:11" s="235" customFormat="1" ht="15" customHeight="1">
      <c r="A47" s="451"/>
      <c r="C47" s="153"/>
      <c r="E47" s="236"/>
      <c r="F47" s="236"/>
      <c r="G47" s="365">
        <f>SUM(G45:G46)</f>
        <v>0</v>
      </c>
      <c r="H47" s="360"/>
      <c r="J47" s="473">
        <f>SUM(I45:I46)</f>
        <v>0</v>
      </c>
      <c r="K47" s="417"/>
    </row>
    <row r="48" spans="1:11" s="235" customFormat="1" ht="15" customHeight="1">
      <c r="A48" s="476" t="s">
        <v>849</v>
      </c>
      <c r="B48" s="250"/>
      <c r="C48" s="253"/>
      <c r="D48" s="250">
        <v>1</v>
      </c>
      <c r="E48" s="378">
        <v>17.5</v>
      </c>
      <c r="F48" s="359">
        <v>0</v>
      </c>
      <c r="G48" s="380">
        <f t="shared" ref="G48:G50" si="20">F48*D48</f>
        <v>0</v>
      </c>
      <c r="H48" s="242">
        <f>F48*E48</f>
        <v>0</v>
      </c>
      <c r="I48" s="382">
        <f t="shared" ref="I48:I55" si="21">H48*D48</f>
        <v>0</v>
      </c>
      <c r="J48" s="1171"/>
      <c r="K48" s="416"/>
    </row>
    <row r="49" spans="1:11" s="235" customFormat="1" ht="15" customHeight="1">
      <c r="A49" s="1168" t="s">
        <v>181</v>
      </c>
      <c r="B49" s="257"/>
      <c r="C49" s="254"/>
      <c r="D49" s="257">
        <v>1</v>
      </c>
      <c r="E49" s="379">
        <v>17.5</v>
      </c>
      <c r="F49" s="256">
        <v>0</v>
      </c>
      <c r="G49" s="381">
        <f t="shared" si="20"/>
        <v>0</v>
      </c>
      <c r="H49" s="151">
        <f t="shared" ref="H49:H55" si="22">F49*E49</f>
        <v>0</v>
      </c>
      <c r="I49" s="383">
        <f t="shared" si="21"/>
        <v>0</v>
      </c>
      <c r="J49" s="1172"/>
      <c r="K49" s="416"/>
    </row>
    <row r="50" spans="1:11" s="235" customFormat="1" ht="15" customHeight="1">
      <c r="A50" s="1168"/>
      <c r="B50" s="257"/>
      <c r="C50" s="254"/>
      <c r="D50" s="257">
        <v>1</v>
      </c>
      <c r="E50" s="379">
        <v>17.5</v>
      </c>
      <c r="F50" s="256">
        <v>0</v>
      </c>
      <c r="G50" s="381">
        <f t="shared" si="20"/>
        <v>0</v>
      </c>
      <c r="H50" s="151">
        <f t="shared" si="22"/>
        <v>0</v>
      </c>
      <c r="I50" s="383">
        <f t="shared" si="21"/>
        <v>0</v>
      </c>
      <c r="J50" s="1172"/>
      <c r="K50" s="416"/>
    </row>
    <row r="51" spans="1:11" s="235" customFormat="1" ht="15" customHeight="1">
      <c r="A51" s="1168"/>
      <c r="B51" s="257"/>
      <c r="C51" s="254"/>
      <c r="D51" s="257">
        <v>1</v>
      </c>
      <c r="E51" s="379">
        <v>17.5</v>
      </c>
      <c r="F51" s="256">
        <v>0</v>
      </c>
      <c r="G51" s="381">
        <f>F51*D51</f>
        <v>0</v>
      </c>
      <c r="H51" s="151">
        <f t="shared" si="22"/>
        <v>0</v>
      </c>
      <c r="I51" s="383">
        <f t="shared" si="21"/>
        <v>0</v>
      </c>
      <c r="J51" s="1172"/>
      <c r="K51" s="416"/>
    </row>
    <row r="52" spans="1:11" s="235" customFormat="1" ht="15" customHeight="1">
      <c r="A52" s="1168"/>
      <c r="B52" s="257"/>
      <c r="C52" s="254"/>
      <c r="D52" s="257">
        <v>1</v>
      </c>
      <c r="E52" s="379">
        <v>17.5</v>
      </c>
      <c r="F52" s="256">
        <v>0</v>
      </c>
      <c r="G52" s="381">
        <f t="shared" ref="G52" si="23">F52*D52</f>
        <v>0</v>
      </c>
      <c r="H52" s="151">
        <f t="shared" si="22"/>
        <v>0</v>
      </c>
      <c r="I52" s="383">
        <f t="shared" si="21"/>
        <v>0</v>
      </c>
      <c r="J52" s="1172"/>
      <c r="K52" s="416"/>
    </row>
    <row r="53" spans="1:11" s="235" customFormat="1" ht="15" customHeight="1">
      <c r="A53" s="1168"/>
      <c r="B53" s="257"/>
      <c r="C53" s="254"/>
      <c r="D53" s="257">
        <v>1</v>
      </c>
      <c r="E53" s="379">
        <v>17.5</v>
      </c>
      <c r="F53" s="256">
        <v>0</v>
      </c>
      <c r="G53" s="381">
        <f>F53*D53</f>
        <v>0</v>
      </c>
      <c r="H53" s="151">
        <f t="shared" si="22"/>
        <v>0</v>
      </c>
      <c r="I53" s="383">
        <f t="shared" si="21"/>
        <v>0</v>
      </c>
      <c r="J53" s="1172"/>
      <c r="K53" s="416"/>
    </row>
    <row r="54" spans="1:11" s="235" customFormat="1" ht="15" customHeight="1">
      <c r="A54" s="1168"/>
      <c r="B54" s="257"/>
      <c r="C54" s="254"/>
      <c r="D54" s="257">
        <v>1</v>
      </c>
      <c r="E54" s="379">
        <v>17.5</v>
      </c>
      <c r="F54" s="256">
        <v>0</v>
      </c>
      <c r="G54" s="381">
        <f t="shared" ref="G54:G55" si="24">F54*D54</f>
        <v>0</v>
      </c>
      <c r="H54" s="151">
        <f t="shared" si="22"/>
        <v>0</v>
      </c>
      <c r="I54" s="383">
        <f t="shared" si="21"/>
        <v>0</v>
      </c>
      <c r="J54" s="1172"/>
      <c r="K54" s="416"/>
    </row>
    <row r="55" spans="1:11" s="235" customFormat="1" ht="15" customHeight="1">
      <c r="A55" s="1168"/>
      <c r="B55" s="257"/>
      <c r="C55" s="254"/>
      <c r="D55" s="257">
        <v>1</v>
      </c>
      <c r="E55" s="379">
        <v>17.5</v>
      </c>
      <c r="F55" s="257">
        <v>0</v>
      </c>
      <c r="G55" s="381">
        <f t="shared" si="24"/>
        <v>0</v>
      </c>
      <c r="H55" s="151">
        <f t="shared" si="22"/>
        <v>0</v>
      </c>
      <c r="I55" s="383">
        <f t="shared" si="21"/>
        <v>0</v>
      </c>
      <c r="J55" s="1172"/>
      <c r="K55" s="416"/>
    </row>
    <row r="56" spans="1:11" s="235" customFormat="1" ht="15" customHeight="1">
      <c r="A56" s="451"/>
      <c r="C56" s="153"/>
      <c r="E56" s="364"/>
      <c r="F56" s="364"/>
      <c r="G56" s="365">
        <f>SUM(G48:G55)</f>
        <v>0</v>
      </c>
      <c r="H56" s="360"/>
      <c r="J56" s="473">
        <f>SUM(I48:I55)</f>
        <v>0</v>
      </c>
      <c r="K56" s="417"/>
    </row>
    <row r="57" spans="1:11" s="235" customFormat="1" ht="15" customHeight="1">
      <c r="A57" s="476" t="s">
        <v>850</v>
      </c>
      <c r="B57" s="250"/>
      <c r="C57" s="253"/>
      <c r="D57" s="250">
        <v>1</v>
      </c>
      <c r="E57" s="378">
        <v>17.5</v>
      </c>
      <c r="F57" s="359">
        <v>0</v>
      </c>
      <c r="G57" s="380">
        <f t="shared" ref="G57:G64" si="25">F57*D57</f>
        <v>0</v>
      </c>
      <c r="H57" s="242">
        <f>F57*E57</f>
        <v>0</v>
      </c>
      <c r="I57" s="382">
        <f t="shared" ref="I57:I64" si="26">H57*D57</f>
        <v>0</v>
      </c>
      <c r="J57" s="1171"/>
      <c r="K57" s="416"/>
    </row>
    <row r="58" spans="1:11" s="235" customFormat="1" ht="15" customHeight="1">
      <c r="A58" s="1168" t="s">
        <v>837</v>
      </c>
      <c r="B58" s="257"/>
      <c r="C58" s="254"/>
      <c r="D58" s="257">
        <v>1</v>
      </c>
      <c r="E58" s="379">
        <v>17.5</v>
      </c>
      <c r="F58" s="256">
        <v>0</v>
      </c>
      <c r="G58" s="381">
        <f t="shared" si="25"/>
        <v>0</v>
      </c>
      <c r="H58" s="151">
        <f t="shared" ref="H58:H64" si="27">F58*E58</f>
        <v>0</v>
      </c>
      <c r="I58" s="383">
        <f t="shared" si="26"/>
        <v>0</v>
      </c>
      <c r="J58" s="1172"/>
      <c r="K58" s="416"/>
    </row>
    <row r="59" spans="1:11" s="235" customFormat="1" ht="15" customHeight="1">
      <c r="A59" s="1168"/>
      <c r="B59" s="257"/>
      <c r="C59" s="254"/>
      <c r="D59" s="257">
        <v>1</v>
      </c>
      <c r="E59" s="379">
        <v>17.5</v>
      </c>
      <c r="F59" s="256">
        <v>0</v>
      </c>
      <c r="G59" s="381">
        <f t="shared" si="25"/>
        <v>0</v>
      </c>
      <c r="H59" s="151">
        <f t="shared" si="27"/>
        <v>0</v>
      </c>
      <c r="I59" s="383">
        <f t="shared" si="26"/>
        <v>0</v>
      </c>
      <c r="J59" s="1172"/>
      <c r="K59" s="416"/>
    </row>
    <row r="60" spans="1:11" s="235" customFormat="1" ht="15" customHeight="1">
      <c r="A60" s="1168"/>
      <c r="B60" s="257"/>
      <c r="C60" s="254"/>
      <c r="D60" s="257">
        <v>1</v>
      </c>
      <c r="E60" s="379">
        <v>17.5</v>
      </c>
      <c r="F60" s="256">
        <v>0</v>
      </c>
      <c r="G60" s="381">
        <f t="shared" si="25"/>
        <v>0</v>
      </c>
      <c r="H60" s="151">
        <f t="shared" si="27"/>
        <v>0</v>
      </c>
      <c r="I60" s="383">
        <f t="shared" si="26"/>
        <v>0</v>
      </c>
      <c r="J60" s="1172"/>
      <c r="K60" s="416"/>
    </row>
    <row r="61" spans="1:11" s="235" customFormat="1" ht="15" customHeight="1">
      <c r="A61" s="1168"/>
      <c r="B61" s="257"/>
      <c r="C61" s="254"/>
      <c r="D61" s="257">
        <v>1</v>
      </c>
      <c r="E61" s="379">
        <v>17.5</v>
      </c>
      <c r="F61" s="256">
        <v>0</v>
      </c>
      <c r="G61" s="381">
        <f t="shared" si="25"/>
        <v>0</v>
      </c>
      <c r="H61" s="151">
        <f t="shared" si="27"/>
        <v>0</v>
      </c>
      <c r="I61" s="383">
        <f t="shared" si="26"/>
        <v>0</v>
      </c>
      <c r="J61" s="1172"/>
      <c r="K61" s="416"/>
    </row>
    <row r="62" spans="1:11" s="235" customFormat="1" ht="15" customHeight="1">
      <c r="A62" s="1168"/>
      <c r="B62" s="257"/>
      <c r="C62" s="254"/>
      <c r="D62" s="257">
        <v>1</v>
      </c>
      <c r="E62" s="379">
        <v>17.5</v>
      </c>
      <c r="F62" s="256">
        <v>0</v>
      </c>
      <c r="G62" s="381">
        <f t="shared" si="25"/>
        <v>0</v>
      </c>
      <c r="H62" s="151">
        <f t="shared" si="27"/>
        <v>0</v>
      </c>
      <c r="I62" s="383">
        <f t="shared" si="26"/>
        <v>0</v>
      </c>
      <c r="J62" s="1172"/>
      <c r="K62" s="416"/>
    </row>
    <row r="63" spans="1:11" s="235" customFormat="1" ht="15" customHeight="1">
      <c r="A63" s="1168"/>
      <c r="B63" s="257"/>
      <c r="C63" s="254"/>
      <c r="D63" s="257">
        <v>1</v>
      </c>
      <c r="E63" s="379">
        <v>17.5</v>
      </c>
      <c r="F63" s="256">
        <v>0</v>
      </c>
      <c r="G63" s="381">
        <f t="shared" si="25"/>
        <v>0</v>
      </c>
      <c r="H63" s="151">
        <f t="shared" si="27"/>
        <v>0</v>
      </c>
      <c r="I63" s="383">
        <f t="shared" si="26"/>
        <v>0</v>
      </c>
      <c r="J63" s="1172"/>
      <c r="K63" s="416"/>
    </row>
    <row r="64" spans="1:11" s="235" customFormat="1" ht="15" customHeight="1">
      <c r="A64" s="1168"/>
      <c r="B64" s="257"/>
      <c r="C64" s="254"/>
      <c r="D64" s="257">
        <v>1</v>
      </c>
      <c r="E64" s="379">
        <v>17.5</v>
      </c>
      <c r="F64" s="257">
        <v>0</v>
      </c>
      <c r="G64" s="381">
        <f t="shared" si="25"/>
        <v>0</v>
      </c>
      <c r="H64" s="151">
        <f t="shared" si="27"/>
        <v>0</v>
      </c>
      <c r="I64" s="383">
        <f t="shared" si="26"/>
        <v>0</v>
      </c>
      <c r="J64" s="1172"/>
      <c r="K64" s="416"/>
    </row>
    <row r="65" spans="1:11" s="235" customFormat="1" ht="15" customHeight="1">
      <c r="A65" s="451"/>
      <c r="C65" s="153"/>
      <c r="E65" s="236"/>
      <c r="F65" s="236"/>
      <c r="G65" s="440">
        <f>SUM(G57:G64)</f>
        <v>0</v>
      </c>
      <c r="H65" s="153"/>
      <c r="J65" s="473">
        <f>SUM(I57:I64)</f>
        <v>0</v>
      </c>
      <c r="K65" s="417"/>
    </row>
    <row r="66" spans="1:11" s="235" customFormat="1" ht="15" customHeight="1">
      <c r="A66" s="479" t="s">
        <v>340</v>
      </c>
      <c r="B66" s="250" t="s">
        <v>856</v>
      </c>
      <c r="C66" s="253"/>
      <c r="D66" s="250">
        <v>1</v>
      </c>
      <c r="E66" s="441" t="s">
        <v>848</v>
      </c>
      <c r="F66" s="1164"/>
      <c r="G66" s="1165"/>
      <c r="H66" s="1166"/>
      <c r="I66" s="442">
        <v>0</v>
      </c>
      <c r="J66" s="480"/>
      <c r="K66" s="1186" t="s">
        <v>998</v>
      </c>
    </row>
    <row r="67" spans="1:11" s="235" customFormat="1" ht="16.5" customHeight="1">
      <c r="A67" s="1168" t="s">
        <v>182</v>
      </c>
      <c r="B67" s="257"/>
      <c r="C67" s="254"/>
      <c r="D67" s="257">
        <v>1</v>
      </c>
      <c r="E67" s="406"/>
      <c r="F67" s="1161"/>
      <c r="G67" s="1162"/>
      <c r="H67" s="1163"/>
      <c r="I67" s="386"/>
      <c r="J67" s="481"/>
      <c r="K67" s="1186"/>
    </row>
    <row r="68" spans="1:11" s="235" customFormat="1" ht="16.5" customHeight="1">
      <c r="A68" s="1168"/>
      <c r="B68" s="257"/>
      <c r="C68" s="254"/>
      <c r="D68" s="257">
        <v>1</v>
      </c>
      <c r="E68" s="406"/>
      <c r="F68" s="1161"/>
      <c r="G68" s="1162"/>
      <c r="H68" s="1163"/>
      <c r="I68" s="386"/>
      <c r="J68" s="481"/>
      <c r="K68" s="1186"/>
    </row>
    <row r="69" spans="1:11" s="235" customFormat="1" ht="16.5" customHeight="1">
      <c r="A69" s="1168"/>
      <c r="B69" s="257"/>
      <c r="C69" s="254"/>
      <c r="D69" s="257">
        <v>1</v>
      </c>
      <c r="E69" s="406"/>
      <c r="F69" s="1161"/>
      <c r="G69" s="1162"/>
      <c r="H69" s="1163"/>
      <c r="I69" s="386"/>
      <c r="J69" s="481"/>
      <c r="K69" s="1186"/>
    </row>
    <row r="70" spans="1:11" s="235" customFormat="1" ht="16.5" customHeight="1">
      <c r="A70" s="1168"/>
      <c r="B70" s="257"/>
      <c r="C70" s="254"/>
      <c r="D70" s="257">
        <v>1</v>
      </c>
      <c r="E70" s="406"/>
      <c r="F70" s="1161"/>
      <c r="G70" s="1162"/>
      <c r="H70" s="1163"/>
      <c r="I70" s="386"/>
      <c r="K70" s="1186"/>
    </row>
    <row r="71" spans="1:11" s="235" customFormat="1" ht="15" customHeight="1">
      <c r="A71" s="482"/>
      <c r="B71" s="392"/>
      <c r="C71" s="392"/>
      <c r="D71" s="392"/>
      <c r="E71" s="392"/>
      <c r="F71" s="392"/>
      <c r="G71" s="365">
        <f>SUM(G66:G70)</f>
        <v>0</v>
      </c>
      <c r="H71" s="392"/>
      <c r="I71" s="392"/>
      <c r="J71" s="473">
        <f>SUM(I66:I70)</f>
        <v>0</v>
      </c>
      <c r="K71" s="1186"/>
    </row>
    <row r="72" spans="1:11" s="235" customFormat="1" ht="15" customHeight="1">
      <c r="A72" s="479" t="s">
        <v>851</v>
      </c>
      <c r="B72" s="250"/>
      <c r="C72" s="253"/>
      <c r="D72" s="250">
        <v>1</v>
      </c>
      <c r="E72" s="241">
        <v>17.5</v>
      </c>
      <c r="F72" s="359">
        <v>0</v>
      </c>
      <c r="G72" s="380">
        <f t="shared" ref="G72" si="28">F72*D72</f>
        <v>0</v>
      </c>
      <c r="H72" s="389">
        <f t="shared" ref="H72:H76" si="29">F72*E72</f>
        <v>0</v>
      </c>
      <c r="I72" s="382">
        <f t="shared" ref="I72:I76" si="30">H72*D72</f>
        <v>0</v>
      </c>
      <c r="J72" s="480"/>
      <c r="K72" s="416"/>
    </row>
    <row r="73" spans="1:11" s="235" customFormat="1" ht="15" customHeight="1">
      <c r="A73" s="1168" t="s">
        <v>183</v>
      </c>
      <c r="B73" s="257"/>
      <c r="C73" s="254"/>
      <c r="D73" s="257">
        <v>1</v>
      </c>
      <c r="E73" s="379">
        <v>17.5</v>
      </c>
      <c r="F73" s="256">
        <v>0</v>
      </c>
      <c r="G73" s="381">
        <f t="shared" ref="G73:G76" si="31">F73*D73</f>
        <v>0</v>
      </c>
      <c r="H73" s="151">
        <f t="shared" si="29"/>
        <v>0</v>
      </c>
      <c r="I73" s="383">
        <f t="shared" si="30"/>
        <v>0</v>
      </c>
      <c r="J73" s="481"/>
      <c r="K73" s="417"/>
    </row>
    <row r="74" spans="1:11" s="235" customFormat="1" ht="15" customHeight="1">
      <c r="A74" s="1168"/>
      <c r="B74" s="257"/>
      <c r="C74" s="254"/>
      <c r="D74" s="257">
        <v>1</v>
      </c>
      <c r="E74" s="379">
        <v>17.5</v>
      </c>
      <c r="F74" s="257">
        <v>0</v>
      </c>
      <c r="G74" s="381">
        <f t="shared" si="31"/>
        <v>0</v>
      </c>
      <c r="H74" s="151">
        <f t="shared" si="29"/>
        <v>0</v>
      </c>
      <c r="I74" s="383">
        <f t="shared" si="30"/>
        <v>0</v>
      </c>
      <c r="J74" s="481"/>
      <c r="K74" s="417"/>
    </row>
    <row r="75" spans="1:11" s="235" customFormat="1" ht="15" customHeight="1">
      <c r="A75" s="1168"/>
      <c r="B75" s="257"/>
      <c r="C75" s="254"/>
      <c r="D75" s="257">
        <v>1</v>
      </c>
      <c r="E75" s="379">
        <v>17.5</v>
      </c>
      <c r="F75" s="256">
        <v>0</v>
      </c>
      <c r="G75" s="381">
        <f t="shared" si="31"/>
        <v>0</v>
      </c>
      <c r="H75" s="151">
        <f t="shared" si="29"/>
        <v>0</v>
      </c>
      <c r="I75" s="383">
        <f t="shared" si="30"/>
        <v>0</v>
      </c>
      <c r="J75" s="481"/>
      <c r="K75" s="417"/>
    </row>
    <row r="76" spans="1:11" s="235" customFormat="1" ht="15" customHeight="1">
      <c r="A76" s="1168"/>
      <c r="B76" s="257"/>
      <c r="C76" s="254"/>
      <c r="D76" s="257">
        <v>1</v>
      </c>
      <c r="E76" s="379">
        <v>17.5</v>
      </c>
      <c r="F76" s="257">
        <v>0</v>
      </c>
      <c r="G76" s="381">
        <f t="shared" si="31"/>
        <v>0</v>
      </c>
      <c r="H76" s="151">
        <f t="shared" si="29"/>
        <v>0</v>
      </c>
      <c r="I76" s="383">
        <f t="shared" si="30"/>
        <v>0</v>
      </c>
      <c r="J76" s="481"/>
      <c r="K76" s="417"/>
    </row>
    <row r="77" spans="1:11" s="235" customFormat="1" ht="15" customHeight="1">
      <c r="A77" s="482"/>
      <c r="B77" s="392"/>
      <c r="C77" s="392"/>
      <c r="D77" s="392"/>
      <c r="E77" s="392"/>
      <c r="F77" s="392"/>
      <c r="G77" s="365">
        <f>SUM(G72:G76)</f>
        <v>0</v>
      </c>
      <c r="H77" s="392"/>
      <c r="I77" s="392"/>
      <c r="J77" s="473">
        <f>SUM(I72:I76)</f>
        <v>0</v>
      </c>
      <c r="K77" s="417"/>
    </row>
    <row r="78" spans="1:11" s="235" customFormat="1" ht="15" customHeight="1">
      <c r="A78" s="1187" t="s">
        <v>997</v>
      </c>
      <c r="B78" s="1188"/>
      <c r="C78" s="1188"/>
      <c r="D78" s="1188"/>
      <c r="E78" s="1188"/>
      <c r="F78" s="1188"/>
      <c r="G78" s="1188"/>
      <c r="H78" s="1188"/>
      <c r="I78" s="1189"/>
      <c r="J78" s="447">
        <f>SUM(J4:J77)</f>
        <v>0</v>
      </c>
      <c r="K78" s="416"/>
    </row>
    <row r="79" spans="1:11" s="235" customFormat="1" ht="15" customHeight="1">
      <c r="A79" s="448"/>
      <c r="B79" s="234"/>
      <c r="C79" s="234"/>
      <c r="D79" s="234"/>
      <c r="E79" s="234"/>
      <c r="F79" s="234"/>
      <c r="G79" s="234"/>
      <c r="H79" s="234"/>
      <c r="I79" s="237" t="str">
        <f>'2-RSU-informativa al dsga'!A21</f>
        <v>FIS DISPONIBILE DOCENTI</v>
      </c>
      <c r="J79" s="449">
        <f>'2-RSU-informativa al dsga'!C21</f>
        <v>-1766.1</v>
      </c>
      <c r="K79" s="450"/>
    </row>
    <row r="80" spans="1:11" s="235" customFormat="1" ht="15" customHeight="1">
      <c r="A80" s="448"/>
      <c r="B80" s="234"/>
      <c r="C80" s="234"/>
      <c r="D80" s="234"/>
      <c r="E80" s="234"/>
      <c r="F80" s="234"/>
      <c r="G80" s="234"/>
      <c r="H80" s="234"/>
      <c r="I80" s="237" t="str">
        <f>'2-RSU-informativa al dsga'!A31</f>
        <v>Valorizzazione del personale</v>
      </c>
      <c r="J80" s="449">
        <f>'2-RSU-informativa al dsga'!C32</f>
        <v>0</v>
      </c>
      <c r="K80" s="450"/>
    </row>
    <row r="81" spans="1:11" s="235" customFormat="1" ht="15" customHeight="1">
      <c r="A81" s="451"/>
      <c r="C81" s="153"/>
      <c r="H81" s="452"/>
      <c r="I81" s="453" t="s">
        <v>962</v>
      </c>
      <c r="J81" s="454">
        <f>'2-RSU-informativa al dsga'!C38</f>
        <v>-1766.1</v>
      </c>
      <c r="K81" s="450"/>
    </row>
    <row r="82" spans="1:11" s="235" customFormat="1" ht="15" customHeight="1" thickBot="1">
      <c r="A82" s="455"/>
      <c r="B82" s="456"/>
      <c r="C82" s="457"/>
      <c r="D82" s="456"/>
      <c r="E82" s="456"/>
      <c r="F82" s="456"/>
      <c r="G82" s="458"/>
      <c r="H82" s="458"/>
      <c r="I82" s="459" t="s">
        <v>164</v>
      </c>
      <c r="J82" s="460">
        <f>J81-J78</f>
        <v>-1766.1</v>
      </c>
      <c r="K82" s="461"/>
    </row>
    <row r="83" spans="1:11" s="235" customFormat="1" ht="15" customHeight="1" thickTop="1">
      <c r="A83" s="413" t="s">
        <v>852</v>
      </c>
      <c r="B83" s="250"/>
      <c r="C83" s="253" t="s">
        <v>853</v>
      </c>
      <c r="D83" s="250">
        <v>1</v>
      </c>
      <c r="E83" s="1175" t="s">
        <v>948</v>
      </c>
      <c r="F83" s="1176"/>
      <c r="G83" s="1176"/>
      <c r="H83" s="1176"/>
      <c r="I83" s="1177"/>
      <c r="J83" s="409"/>
      <c r="K83" s="416"/>
    </row>
    <row r="84" spans="1:11" s="235" customFormat="1" ht="15" customHeight="1">
      <c r="A84" s="377" t="s">
        <v>838</v>
      </c>
      <c r="B84" s="257"/>
      <c r="C84" s="254" t="s">
        <v>853</v>
      </c>
      <c r="D84" s="257">
        <v>1</v>
      </c>
      <c r="E84" s="1178"/>
      <c r="F84" s="1179"/>
      <c r="G84" s="1179"/>
      <c r="H84" s="1179"/>
      <c r="I84" s="1180"/>
      <c r="J84" s="393"/>
      <c r="K84" s="417"/>
    </row>
    <row r="85" spans="1:11" s="235" customFormat="1" ht="15" customHeight="1">
      <c r="A85" s="377"/>
      <c r="B85" s="257"/>
      <c r="C85" s="254" t="s">
        <v>853</v>
      </c>
      <c r="D85" s="257">
        <v>1</v>
      </c>
      <c r="E85" s="1178"/>
      <c r="F85" s="1179"/>
      <c r="G85" s="1179"/>
      <c r="H85" s="1179"/>
      <c r="I85" s="1180"/>
      <c r="J85" s="393"/>
      <c r="K85" s="417"/>
    </row>
    <row r="86" spans="1:11" s="235" customFormat="1" ht="15" customHeight="1">
      <c r="A86" s="377"/>
      <c r="B86" s="257"/>
      <c r="C86" s="254" t="s">
        <v>853</v>
      </c>
      <c r="D86" s="257">
        <v>1</v>
      </c>
      <c r="E86" s="1181"/>
      <c r="F86" s="1182"/>
      <c r="G86" s="1182"/>
      <c r="H86" s="1182"/>
      <c r="I86" s="1183"/>
      <c r="J86" s="393"/>
      <c r="K86" s="417"/>
    </row>
    <row r="87" spans="1:11" s="235" customFormat="1" ht="15" customHeight="1">
      <c r="A87" s="388"/>
      <c r="B87" s="392"/>
      <c r="C87" s="392"/>
      <c r="D87" s="392"/>
      <c r="E87" s="392"/>
      <c r="F87" s="392"/>
      <c r="G87" s="365">
        <f>SUM(D83:D86)</f>
        <v>4</v>
      </c>
      <c r="H87" s="392"/>
      <c r="I87" s="392"/>
      <c r="J87" s="363">
        <f>'1-M.O.F. PA '!E21</f>
        <v>0</v>
      </c>
      <c r="K87" s="417"/>
    </row>
    <row r="88" spans="1:11" s="235" customFormat="1" ht="15" customHeight="1">
      <c r="A88" s="387" t="s">
        <v>854</v>
      </c>
      <c r="B88" s="250"/>
      <c r="C88" s="253"/>
      <c r="D88" s="250">
        <v>1</v>
      </c>
      <c r="E88" s="241">
        <v>17.5</v>
      </c>
      <c r="F88" s="359">
        <v>0</v>
      </c>
      <c r="G88" s="380">
        <f t="shared" ref="G88:G92" si="32">F88*D88</f>
        <v>0</v>
      </c>
      <c r="H88" s="389">
        <f t="shared" ref="H88:H92" si="33">F88*E88</f>
        <v>0</v>
      </c>
      <c r="I88" s="382">
        <f t="shared" ref="I88:I92" si="34">H88*D88</f>
        <v>0</v>
      </c>
      <c r="J88" s="391"/>
      <c r="K88" s="416"/>
    </row>
    <row r="89" spans="1:11" s="235" customFormat="1" ht="15" customHeight="1">
      <c r="A89" s="1174" t="s">
        <v>839</v>
      </c>
      <c r="B89" s="257"/>
      <c r="C89" s="254"/>
      <c r="D89" s="257">
        <v>1</v>
      </c>
      <c r="E89" s="379">
        <v>17.5</v>
      </c>
      <c r="F89" s="256">
        <v>0</v>
      </c>
      <c r="G89" s="381">
        <f t="shared" si="32"/>
        <v>0</v>
      </c>
      <c r="H89" s="151">
        <f t="shared" si="33"/>
        <v>0</v>
      </c>
      <c r="I89" s="383">
        <f t="shared" si="34"/>
        <v>0</v>
      </c>
      <c r="J89" s="393"/>
      <c r="K89" s="417"/>
    </row>
    <row r="90" spans="1:11" s="235" customFormat="1" ht="15" customHeight="1">
      <c r="A90" s="1174"/>
      <c r="B90" s="257"/>
      <c r="C90" s="254"/>
      <c r="D90" s="257">
        <v>1</v>
      </c>
      <c r="E90" s="379">
        <v>17.5</v>
      </c>
      <c r="F90" s="257">
        <v>0</v>
      </c>
      <c r="G90" s="381">
        <f t="shared" si="32"/>
        <v>0</v>
      </c>
      <c r="H90" s="151">
        <f t="shared" si="33"/>
        <v>0</v>
      </c>
      <c r="I90" s="383">
        <f t="shared" si="34"/>
        <v>0</v>
      </c>
      <c r="J90" s="393"/>
      <c r="K90" s="417"/>
    </row>
    <row r="91" spans="1:11" s="235" customFormat="1" ht="15" customHeight="1">
      <c r="A91" s="1174"/>
      <c r="B91" s="257"/>
      <c r="C91" s="254"/>
      <c r="D91" s="257">
        <v>1</v>
      </c>
      <c r="E91" s="379">
        <v>17.5</v>
      </c>
      <c r="F91" s="256">
        <v>0</v>
      </c>
      <c r="G91" s="381">
        <f t="shared" si="32"/>
        <v>0</v>
      </c>
      <c r="H91" s="151">
        <f t="shared" si="33"/>
        <v>0</v>
      </c>
      <c r="I91" s="383">
        <f t="shared" si="34"/>
        <v>0</v>
      </c>
      <c r="J91" s="393"/>
      <c r="K91" s="417"/>
    </row>
    <row r="92" spans="1:11" s="235" customFormat="1" ht="15" customHeight="1">
      <c r="A92" s="1174"/>
      <c r="B92" s="257"/>
      <c r="C92" s="254"/>
      <c r="D92" s="257">
        <v>1</v>
      </c>
      <c r="E92" s="379">
        <v>17.5</v>
      </c>
      <c r="F92" s="257">
        <v>0</v>
      </c>
      <c r="G92" s="381">
        <f t="shared" si="32"/>
        <v>0</v>
      </c>
      <c r="H92" s="151">
        <f t="shared" si="33"/>
        <v>0</v>
      </c>
      <c r="I92" s="383">
        <f t="shared" si="34"/>
        <v>0</v>
      </c>
      <c r="J92" s="393"/>
      <c r="K92" s="417"/>
    </row>
    <row r="93" spans="1:11" s="235" customFormat="1" ht="15" customHeight="1">
      <c r="A93" s="388"/>
      <c r="B93" s="392"/>
      <c r="C93" s="392"/>
      <c r="D93" s="392"/>
      <c r="E93" s="392"/>
      <c r="F93" s="392"/>
      <c r="G93" s="365">
        <f>SUM(G88:G92)</f>
        <v>0</v>
      </c>
      <c r="H93" s="392"/>
      <c r="I93" s="392"/>
      <c r="J93" s="363">
        <f>SUM(I88:I92)</f>
        <v>0</v>
      </c>
      <c r="K93" s="417"/>
    </row>
    <row r="94" spans="1:11" s="235" customFormat="1" ht="15" customHeight="1">
      <c r="A94" s="413" t="s">
        <v>855</v>
      </c>
      <c r="B94" s="250" t="s">
        <v>856</v>
      </c>
      <c r="C94" s="412" t="str">
        <f>'4-FFSS'!B5</f>
        <v>Gestione del Piano dell'Offerta Formativa</v>
      </c>
      <c r="D94" s="250">
        <v>1</v>
      </c>
      <c r="E94" s="394" t="s">
        <v>848</v>
      </c>
      <c r="F94" s="1164"/>
      <c r="G94" s="1165"/>
      <c r="H94" s="1166"/>
      <c r="I94" s="382">
        <f>'4-FFSS'!C5</f>
        <v>0</v>
      </c>
      <c r="J94" s="409"/>
      <c r="K94" s="416"/>
    </row>
    <row r="95" spans="1:11" s="235" customFormat="1" ht="15" customHeight="1">
      <c r="A95" s="1174" t="s">
        <v>184</v>
      </c>
      <c r="B95" s="257" t="s">
        <v>856</v>
      </c>
      <c r="C95" s="463" t="str">
        <f>'4-FFSS'!B6</f>
        <v>Sostegno al lavoro docenti</v>
      </c>
      <c r="D95" s="257">
        <v>1</v>
      </c>
      <c r="E95" s="395" t="s">
        <v>848</v>
      </c>
      <c r="F95" s="1161"/>
      <c r="G95" s="1162"/>
      <c r="H95" s="1163"/>
      <c r="I95" s="383">
        <f>'4-FFSS'!C6</f>
        <v>0</v>
      </c>
      <c r="J95" s="393"/>
      <c r="K95" s="417"/>
    </row>
    <row r="96" spans="1:11" s="235" customFormat="1" ht="15" customHeight="1">
      <c r="A96" s="1174"/>
      <c r="B96" s="257" t="s">
        <v>856</v>
      </c>
      <c r="C96" s="463" t="str">
        <f>'4-FFSS'!B7</f>
        <v>Coordinamento della progettazione e degli interventi sugli alunni BES</v>
      </c>
      <c r="D96" s="257">
        <v>1</v>
      </c>
      <c r="E96" s="395" t="s">
        <v>848</v>
      </c>
      <c r="F96" s="1161"/>
      <c r="G96" s="1162"/>
      <c r="H96" s="1163"/>
      <c r="I96" s="383">
        <f>'4-FFSS'!C7</f>
        <v>0</v>
      </c>
      <c r="J96" s="393"/>
      <c r="K96" s="417"/>
    </row>
    <row r="97" spans="1:11" s="235" customFormat="1" ht="15" customHeight="1">
      <c r="A97" s="1174"/>
      <c r="B97" s="257" t="s">
        <v>856</v>
      </c>
      <c r="C97" s="463" t="str">
        <f>'4-FFSS'!B8</f>
        <v>Continuità e orientamento</v>
      </c>
      <c r="D97" s="257">
        <v>1</v>
      </c>
      <c r="E97" s="395" t="s">
        <v>848</v>
      </c>
      <c r="F97" s="1161"/>
      <c r="G97" s="1162"/>
      <c r="H97" s="1163"/>
      <c r="I97" s="383">
        <f>'4-FFSS'!C8</f>
        <v>0</v>
      </c>
      <c r="J97" s="393"/>
      <c r="K97" s="417"/>
    </row>
    <row r="98" spans="1:11" s="235" customFormat="1" ht="15" customHeight="1">
      <c r="A98" s="1174"/>
      <c r="B98" s="257" t="s">
        <v>856</v>
      </c>
      <c r="C98" s="463" t="str">
        <f>'4-FFSS'!B9</f>
        <v>Coordinamento della progettazione e degli interventi sugli alunni BES</v>
      </c>
      <c r="D98" s="257">
        <v>1</v>
      </c>
      <c r="E98" s="395" t="s">
        <v>848</v>
      </c>
      <c r="F98" s="1161"/>
      <c r="G98" s="1162"/>
      <c r="H98" s="1163"/>
      <c r="I98" s="383">
        <f>'4-FFSS'!C9</f>
        <v>0</v>
      </c>
      <c r="J98" s="393"/>
      <c r="K98" s="417"/>
    </row>
    <row r="99" spans="1:11" s="235" customFormat="1" ht="15" customHeight="1">
      <c r="A99" s="1174"/>
      <c r="B99" s="257" t="s">
        <v>856</v>
      </c>
      <c r="C99" s="463" t="str">
        <f>'4-FFSS'!B10</f>
        <v>Continuità e orientamento</v>
      </c>
      <c r="D99" s="257">
        <v>1</v>
      </c>
      <c r="E99" s="395" t="s">
        <v>848</v>
      </c>
      <c r="F99" s="1161"/>
      <c r="G99" s="1162"/>
      <c r="H99" s="1163"/>
      <c r="I99" s="383">
        <f>'4-FFSS'!C10</f>
        <v>0</v>
      </c>
      <c r="J99" s="393"/>
      <c r="K99" s="417"/>
    </row>
    <row r="100" spans="1:11" s="235" customFormat="1" ht="15" customHeight="1">
      <c r="A100" s="388"/>
      <c r="B100" s="392"/>
      <c r="C100" s="392"/>
      <c r="D100" s="392"/>
      <c r="E100" s="392"/>
      <c r="F100" s="392"/>
      <c r="G100" s="365">
        <f>SUM(G94:G99)</f>
        <v>0</v>
      </c>
      <c r="H100" s="392"/>
      <c r="I100" s="392"/>
      <c r="J100" s="363">
        <f>SUM(I94:I99)</f>
        <v>0</v>
      </c>
      <c r="K100" s="417"/>
    </row>
    <row r="101" spans="1:11" s="235" customFormat="1" ht="21" customHeight="1">
      <c r="A101" s="413" t="s">
        <v>333</v>
      </c>
      <c r="B101" s="250" t="s">
        <v>856</v>
      </c>
      <c r="C101" s="412" t="str">
        <f>'9-Aree a rischio'!B7</f>
        <v>Docente</v>
      </c>
      <c r="D101" s="240">
        <f>'9-Aree a rischio'!C7</f>
        <v>3</v>
      </c>
      <c r="E101" s="241">
        <v>35</v>
      </c>
      <c r="F101" s="240">
        <f>'9-Aree a rischio'!D7</f>
        <v>0</v>
      </c>
      <c r="G101" s="240">
        <f>'9-Aree a rischio'!E7</f>
        <v>0</v>
      </c>
      <c r="H101" s="462">
        <f t="shared" ref="H101" si="35">F101*E101</f>
        <v>0</v>
      </c>
      <c r="I101" s="382">
        <f>'9-Aree a rischio'!F7</f>
        <v>0</v>
      </c>
      <c r="J101" s="391"/>
      <c r="K101" s="416"/>
    </row>
    <row r="102" spans="1:11" s="235" customFormat="1" ht="61.5" customHeight="1">
      <c r="A102" s="410" t="s">
        <v>844</v>
      </c>
      <c r="B102" s="257" t="s">
        <v>856</v>
      </c>
      <c r="C102" s="463" t="str">
        <f>'9-Aree a rischio'!B8</f>
        <v>Scegli</v>
      </c>
      <c r="D102" s="149">
        <f>'9-Aree a rischio'!C8</f>
        <v>3</v>
      </c>
      <c r="E102" s="150">
        <v>35</v>
      </c>
      <c r="F102" s="149">
        <f>'9-Aree a rischio'!D8</f>
        <v>0</v>
      </c>
      <c r="G102" s="149">
        <f>'9-Aree a rischio'!E8</f>
        <v>0</v>
      </c>
      <c r="H102" s="464">
        <f t="shared" ref="H102" si="36">F102*E102</f>
        <v>0</v>
      </c>
      <c r="I102" s="383">
        <f>'9-Aree a rischio'!F8</f>
        <v>0</v>
      </c>
      <c r="J102" s="393"/>
      <c r="K102" s="417"/>
    </row>
    <row r="103" spans="1:11" s="235" customFormat="1" ht="15" customHeight="1">
      <c r="A103" s="388"/>
      <c r="B103" s="392"/>
      <c r="C103" s="392"/>
      <c r="D103" s="392"/>
      <c r="E103" s="392"/>
      <c r="F103" s="392"/>
      <c r="G103" s="365">
        <f>SUM(G101:G102)</f>
        <v>0</v>
      </c>
      <c r="H103" s="392"/>
      <c r="I103" s="392"/>
      <c r="J103" s="363">
        <f>SUM(I101:I102)</f>
        <v>0</v>
      </c>
      <c r="K103" s="417"/>
    </row>
    <row r="104" spans="1:11" s="235" customFormat="1" ht="15" customHeight="1">
      <c r="A104" s="387" t="s">
        <v>857</v>
      </c>
      <c r="B104" s="250" t="s">
        <v>319</v>
      </c>
      <c r="C104" s="253" t="s">
        <v>858</v>
      </c>
      <c r="D104" s="250" t="s">
        <v>756</v>
      </c>
      <c r="E104" s="1175" t="s">
        <v>949</v>
      </c>
      <c r="F104" s="1176"/>
      <c r="G104" s="1176"/>
      <c r="H104" s="1176"/>
      <c r="I104" s="1177"/>
      <c r="J104" s="391"/>
      <c r="K104" s="416"/>
    </row>
    <row r="105" spans="1:11" s="235" customFormat="1" ht="15" customHeight="1">
      <c r="A105" s="1174" t="s">
        <v>840</v>
      </c>
      <c r="B105" s="257" t="s">
        <v>320</v>
      </c>
      <c r="C105" s="254" t="s">
        <v>858</v>
      </c>
      <c r="D105" s="257" t="s">
        <v>756</v>
      </c>
      <c r="E105" s="1178"/>
      <c r="F105" s="1179"/>
      <c r="G105" s="1179"/>
      <c r="H105" s="1179"/>
      <c r="I105" s="1180"/>
      <c r="J105" s="393"/>
      <c r="K105" s="417"/>
    </row>
    <row r="106" spans="1:11" s="235" customFormat="1" ht="15" customHeight="1">
      <c r="A106" s="1174"/>
      <c r="B106" s="257" t="s">
        <v>318</v>
      </c>
      <c r="C106" s="254" t="s">
        <v>858</v>
      </c>
      <c r="D106" s="257" t="s">
        <v>756</v>
      </c>
      <c r="E106" s="1178"/>
      <c r="F106" s="1179"/>
      <c r="G106" s="1179"/>
      <c r="H106" s="1179"/>
      <c r="I106" s="1180"/>
      <c r="J106" s="393"/>
      <c r="K106" s="417"/>
    </row>
    <row r="107" spans="1:11" s="235" customFormat="1" ht="15" customHeight="1">
      <c r="A107" s="1174"/>
      <c r="B107" s="257" t="s">
        <v>321</v>
      </c>
      <c r="C107" s="254" t="s">
        <v>858</v>
      </c>
      <c r="D107" s="257" t="s">
        <v>756</v>
      </c>
      <c r="E107" s="1178"/>
      <c r="F107" s="1179"/>
      <c r="G107" s="1179"/>
      <c r="H107" s="1179"/>
      <c r="I107" s="1180"/>
      <c r="J107" s="393"/>
      <c r="K107" s="417"/>
    </row>
    <row r="108" spans="1:11" s="235" customFormat="1" ht="15" customHeight="1">
      <c r="A108" s="1174"/>
      <c r="B108" s="257" t="s">
        <v>859</v>
      </c>
      <c r="C108" s="254" t="s">
        <v>858</v>
      </c>
      <c r="D108" s="257" t="s">
        <v>756</v>
      </c>
      <c r="E108" s="1181"/>
      <c r="F108" s="1182"/>
      <c r="G108" s="1182"/>
      <c r="H108" s="1182"/>
      <c r="I108" s="1183"/>
      <c r="J108" s="393"/>
      <c r="K108" s="417"/>
    </row>
    <row r="109" spans="1:11" s="235" customFormat="1" ht="15" customHeight="1">
      <c r="A109" s="388"/>
      <c r="B109" s="392"/>
      <c r="C109" s="392"/>
      <c r="D109" s="392"/>
      <c r="E109" s="392"/>
      <c r="F109" s="392"/>
      <c r="G109" s="365">
        <f>SUM(G104:G108)</f>
        <v>0</v>
      </c>
      <c r="H109" s="392"/>
      <c r="I109" s="392"/>
      <c r="J109" s="363">
        <f>'1-M.O.F. PA '!E19+'2-RSU-informativa al dsga'!D20</f>
        <v>0</v>
      </c>
      <c r="K109" s="417"/>
    </row>
    <row r="110" spans="1:11" s="235" customFormat="1" ht="15" customHeight="1">
      <c r="A110" s="387" t="s">
        <v>843</v>
      </c>
      <c r="B110" s="250"/>
      <c r="C110" s="253"/>
      <c r="D110" s="250">
        <v>1</v>
      </c>
      <c r="E110" s="241">
        <v>17.5</v>
      </c>
      <c r="F110" s="359">
        <v>0</v>
      </c>
      <c r="G110" s="380">
        <f t="shared" ref="G110:G114" si="37">F110*D110</f>
        <v>0</v>
      </c>
      <c r="H110" s="389">
        <f t="shared" ref="H110:H114" si="38">F110*E110</f>
        <v>0</v>
      </c>
      <c r="I110" s="382">
        <f t="shared" ref="I110:I114" si="39">H110*D110</f>
        <v>0</v>
      </c>
      <c r="J110" s="391"/>
      <c r="K110" s="416"/>
    </row>
    <row r="111" spans="1:11" s="235" customFormat="1" ht="15" customHeight="1">
      <c r="A111" s="1174" t="s">
        <v>841</v>
      </c>
      <c r="B111" s="257"/>
      <c r="C111" s="254"/>
      <c r="D111" s="257">
        <v>1</v>
      </c>
      <c r="E111" s="379">
        <v>17.5</v>
      </c>
      <c r="F111" s="256">
        <v>0</v>
      </c>
      <c r="G111" s="381">
        <f t="shared" si="37"/>
        <v>0</v>
      </c>
      <c r="H111" s="151">
        <f t="shared" si="38"/>
        <v>0</v>
      </c>
      <c r="I111" s="383">
        <f t="shared" si="39"/>
        <v>0</v>
      </c>
      <c r="J111" s="393"/>
      <c r="K111" s="417"/>
    </row>
    <row r="112" spans="1:11" s="235" customFormat="1" ht="15" customHeight="1">
      <c r="A112" s="1174"/>
      <c r="B112" s="257"/>
      <c r="C112" s="254"/>
      <c r="D112" s="257">
        <v>1</v>
      </c>
      <c r="E112" s="379">
        <v>17.5</v>
      </c>
      <c r="F112" s="257">
        <v>0</v>
      </c>
      <c r="G112" s="381">
        <f t="shared" si="37"/>
        <v>0</v>
      </c>
      <c r="H112" s="151">
        <f t="shared" si="38"/>
        <v>0</v>
      </c>
      <c r="I112" s="383">
        <f t="shared" si="39"/>
        <v>0</v>
      </c>
      <c r="J112" s="393"/>
      <c r="K112" s="417"/>
    </row>
    <row r="113" spans="1:11" s="235" customFormat="1" ht="15" customHeight="1">
      <c r="A113" s="1174"/>
      <c r="B113" s="257"/>
      <c r="C113" s="254"/>
      <c r="D113" s="257">
        <v>1</v>
      </c>
      <c r="E113" s="379">
        <v>17.5</v>
      </c>
      <c r="F113" s="256">
        <v>0</v>
      </c>
      <c r="G113" s="381">
        <f t="shared" si="37"/>
        <v>0</v>
      </c>
      <c r="H113" s="151">
        <f t="shared" si="38"/>
        <v>0</v>
      </c>
      <c r="I113" s="383">
        <f t="shared" si="39"/>
        <v>0</v>
      </c>
      <c r="J113" s="393"/>
      <c r="K113" s="417"/>
    </row>
    <row r="114" spans="1:11" s="235" customFormat="1" ht="15" customHeight="1">
      <c r="A114" s="1174"/>
      <c r="B114" s="257"/>
      <c r="C114" s="254"/>
      <c r="D114" s="257">
        <v>1</v>
      </c>
      <c r="E114" s="379">
        <v>17.5</v>
      </c>
      <c r="F114" s="257">
        <v>0</v>
      </c>
      <c r="G114" s="381">
        <f t="shared" si="37"/>
        <v>0</v>
      </c>
      <c r="H114" s="151">
        <f t="shared" si="38"/>
        <v>0</v>
      </c>
      <c r="I114" s="383">
        <f t="shared" si="39"/>
        <v>0</v>
      </c>
      <c r="J114" s="393"/>
      <c r="K114" s="417"/>
    </row>
    <row r="115" spans="1:11" s="235" customFormat="1" ht="15" customHeight="1">
      <c r="A115" s="388"/>
      <c r="B115" s="392"/>
      <c r="C115" s="392"/>
      <c r="D115" s="392"/>
      <c r="E115" s="392"/>
      <c r="F115" s="392"/>
      <c r="G115" s="365">
        <f>SUM(G110:G114)</f>
        <v>0</v>
      </c>
      <c r="H115" s="392"/>
      <c r="I115" s="392"/>
      <c r="J115" s="363">
        <f>SUM(I110:I114)</f>
        <v>0</v>
      </c>
      <c r="K115" s="417"/>
    </row>
    <row r="116" spans="1:11" s="235" customFormat="1" ht="15" customHeight="1">
      <c r="A116" s="387" t="s">
        <v>851</v>
      </c>
      <c r="B116" s="250"/>
      <c r="C116" s="253"/>
      <c r="D116" s="250">
        <v>1</v>
      </c>
      <c r="E116" s="241">
        <v>17.5</v>
      </c>
      <c r="F116" s="359">
        <v>0</v>
      </c>
      <c r="G116" s="380">
        <f t="shared" ref="G116" si="40">F116*D116</f>
        <v>0</v>
      </c>
      <c r="H116" s="389">
        <f t="shared" ref="H116:H123" si="41">F116*E116</f>
        <v>0</v>
      </c>
      <c r="I116" s="382">
        <f t="shared" ref="I116:I123" si="42">H116*D116</f>
        <v>0</v>
      </c>
      <c r="J116" s="391"/>
      <c r="K116" s="416"/>
    </row>
    <row r="117" spans="1:11" s="235" customFormat="1" ht="17.25" customHeight="1">
      <c r="A117" s="1174" t="s">
        <v>842</v>
      </c>
      <c r="B117" s="257"/>
      <c r="C117" s="254"/>
      <c r="D117" s="257">
        <v>1</v>
      </c>
      <c r="E117" s="379">
        <v>17.5</v>
      </c>
      <c r="F117" s="256">
        <v>0</v>
      </c>
      <c r="G117" s="381">
        <f t="shared" ref="G117:G121" si="43">F117*D117</f>
        <v>0</v>
      </c>
      <c r="H117" s="151">
        <f t="shared" ref="H117:H119" si="44">F117*E117</f>
        <v>0</v>
      </c>
      <c r="I117" s="383">
        <f t="shared" ref="I117:I119" si="45">H117*D117</f>
        <v>0</v>
      </c>
      <c r="J117" s="393"/>
    </row>
    <row r="118" spans="1:11" s="235" customFormat="1" ht="17.25" customHeight="1">
      <c r="A118" s="1174"/>
      <c r="B118" s="257"/>
      <c r="C118" s="254"/>
      <c r="D118" s="257">
        <v>1</v>
      </c>
      <c r="E118" s="379">
        <v>17.5</v>
      </c>
      <c r="F118" s="257">
        <v>0</v>
      </c>
      <c r="G118" s="381">
        <f t="shared" si="43"/>
        <v>0</v>
      </c>
      <c r="H118" s="151">
        <f t="shared" si="44"/>
        <v>0</v>
      </c>
      <c r="I118" s="383">
        <f t="shared" si="45"/>
        <v>0</v>
      </c>
      <c r="J118" s="393"/>
    </row>
    <row r="119" spans="1:11" s="235" customFormat="1" ht="17.25" customHeight="1">
      <c r="A119" s="1174"/>
      <c r="B119" s="257"/>
      <c r="C119" s="254"/>
      <c r="D119" s="257">
        <v>1</v>
      </c>
      <c r="E119" s="379">
        <v>17.5</v>
      </c>
      <c r="F119" s="257">
        <v>0</v>
      </c>
      <c r="G119" s="381">
        <f t="shared" si="43"/>
        <v>0</v>
      </c>
      <c r="H119" s="151">
        <f t="shared" si="44"/>
        <v>0</v>
      </c>
      <c r="I119" s="383">
        <f t="shared" si="45"/>
        <v>0</v>
      </c>
      <c r="J119" s="393"/>
    </row>
    <row r="120" spans="1:11" s="235" customFormat="1" ht="17.25" customHeight="1">
      <c r="A120" s="1174"/>
      <c r="B120" s="257"/>
      <c r="C120" s="254"/>
      <c r="D120" s="257">
        <v>1</v>
      </c>
      <c r="E120" s="379">
        <v>17.5</v>
      </c>
      <c r="F120" s="257">
        <v>0</v>
      </c>
      <c r="G120" s="381">
        <f t="shared" ref="G120" si="46">F120*D120</f>
        <v>0</v>
      </c>
      <c r="H120" s="151">
        <f t="shared" ref="H120" si="47">F120*E120</f>
        <v>0</v>
      </c>
      <c r="I120" s="383">
        <f t="shared" ref="I120" si="48">H120*D120</f>
        <v>0</v>
      </c>
      <c r="J120" s="393"/>
    </row>
    <row r="121" spans="1:11" s="235" customFormat="1" ht="17.25" customHeight="1">
      <c r="A121" s="1174"/>
      <c r="B121" s="257"/>
      <c r="C121" s="254"/>
      <c r="D121" s="257">
        <v>1</v>
      </c>
      <c r="E121" s="379">
        <v>17.5</v>
      </c>
      <c r="F121" s="256">
        <v>0</v>
      </c>
      <c r="G121" s="381">
        <f t="shared" si="43"/>
        <v>0</v>
      </c>
      <c r="H121" s="151">
        <f t="shared" si="41"/>
        <v>0</v>
      </c>
      <c r="I121" s="383">
        <f t="shared" si="42"/>
        <v>0</v>
      </c>
      <c r="J121" s="393"/>
    </row>
    <row r="122" spans="1:11" s="235" customFormat="1" ht="17.25" customHeight="1">
      <c r="A122" s="1174"/>
      <c r="B122" s="257"/>
      <c r="C122" s="254"/>
      <c r="D122" s="257">
        <v>1</v>
      </c>
      <c r="E122" s="379">
        <v>17.5</v>
      </c>
      <c r="F122" s="256">
        <v>0</v>
      </c>
      <c r="G122" s="381">
        <f t="shared" ref="G122" si="49">F122*D122</f>
        <v>0</v>
      </c>
      <c r="H122" s="151">
        <f t="shared" ref="H122" si="50">F122*E122</f>
        <v>0</v>
      </c>
      <c r="I122" s="383">
        <f t="shared" ref="I122" si="51">H122*D122</f>
        <v>0</v>
      </c>
      <c r="J122" s="393"/>
    </row>
    <row r="123" spans="1:11" s="235" customFormat="1" ht="17.25" customHeight="1">
      <c r="A123" s="1174"/>
      <c r="B123" s="257"/>
      <c r="C123" s="254"/>
      <c r="D123" s="257">
        <v>1</v>
      </c>
      <c r="E123" s="379">
        <v>17.5</v>
      </c>
      <c r="F123" s="257">
        <v>0</v>
      </c>
      <c r="G123" s="381">
        <f t="shared" ref="G123" si="52">F123*D123</f>
        <v>0</v>
      </c>
      <c r="H123" s="151">
        <f t="shared" si="41"/>
        <v>0</v>
      </c>
      <c r="I123" s="383">
        <f t="shared" si="42"/>
        <v>0</v>
      </c>
      <c r="J123" s="393"/>
    </row>
    <row r="124" spans="1:11" s="235" customFormat="1" ht="15" customHeight="1">
      <c r="A124" s="388"/>
      <c r="B124" s="392"/>
      <c r="C124" s="392"/>
      <c r="D124" s="392"/>
      <c r="E124" s="392"/>
      <c r="F124" s="392"/>
      <c r="G124" s="365">
        <f>SUM(G116:G123)</f>
        <v>0</v>
      </c>
      <c r="H124" s="392"/>
      <c r="I124" s="392"/>
      <c r="J124" s="363">
        <f>SUM(I116:I123)</f>
        <v>0</v>
      </c>
      <c r="K124" s="417"/>
    </row>
    <row r="125" spans="1:11" s="235" customFormat="1" ht="15" customHeight="1">
      <c r="A125" s="448"/>
      <c r="B125" s="234"/>
      <c r="C125" s="234"/>
      <c r="D125" s="234"/>
      <c r="E125" s="234"/>
      <c r="F125" s="234"/>
      <c r="G125" s="234"/>
      <c r="H125" s="234"/>
      <c r="I125" s="237" t="s">
        <v>961</v>
      </c>
      <c r="J125" s="390">
        <f>SUM(J8,J11,J44,J47,J71,J115)</f>
        <v>0</v>
      </c>
      <c r="K125" s="419" t="s">
        <v>316</v>
      </c>
    </row>
    <row r="126" spans="1:11" s="235" customFormat="1" ht="15" customHeight="1">
      <c r="A126" s="448"/>
      <c r="B126" s="234"/>
      <c r="C126" s="234"/>
      <c r="D126" s="234"/>
      <c r="E126" s="234"/>
      <c r="F126" s="234"/>
      <c r="G126" s="234"/>
      <c r="H126" s="234"/>
      <c r="I126" s="237" t="s">
        <v>963</v>
      </c>
      <c r="J126" s="267">
        <f>SUM(J83:J124)</f>
        <v>0</v>
      </c>
      <c r="K126" s="411" t="s">
        <v>342</v>
      </c>
    </row>
    <row r="127" spans="1:11" s="235" customFormat="1" ht="15" customHeight="1">
      <c r="A127" s="451"/>
      <c r="C127" s="153"/>
      <c r="G127" s="466"/>
      <c r="H127" s="466"/>
      <c r="I127" s="465" t="s">
        <v>964</v>
      </c>
      <c r="J127" s="467">
        <f>J125+J126</f>
        <v>0</v>
      </c>
      <c r="K127" s="411" t="s">
        <v>341</v>
      </c>
    </row>
    <row r="128" spans="1:11" s="235" customFormat="1" ht="15" customHeight="1">
      <c r="A128" s="153"/>
      <c r="C128" s="153"/>
      <c r="J128" s="362"/>
      <c r="K128" s="411" t="s">
        <v>343</v>
      </c>
    </row>
    <row r="129" spans="1:11" s="235" customFormat="1" ht="15" customHeight="1">
      <c r="C129" s="153"/>
      <c r="J129" s="362"/>
      <c r="K129" s="411" t="s">
        <v>322</v>
      </c>
    </row>
    <row r="130" spans="1:11" s="235" customFormat="1" ht="15" customHeight="1">
      <c r="C130" s="153"/>
      <c r="J130" s="362"/>
      <c r="K130" s="411" t="s">
        <v>310</v>
      </c>
    </row>
    <row r="131" spans="1:11" s="235" customFormat="1" ht="15" customHeight="1">
      <c r="C131" s="153"/>
      <c r="J131" s="362"/>
      <c r="K131" s="411" t="s">
        <v>323</v>
      </c>
    </row>
    <row r="132" spans="1:11" s="235" customFormat="1" ht="15" customHeight="1">
      <c r="C132" s="153"/>
      <c r="J132" s="362"/>
      <c r="K132" s="153"/>
    </row>
    <row r="133" spans="1:11" s="235" customFormat="1" ht="15" customHeight="1">
      <c r="C133" s="153"/>
      <c r="J133" s="362"/>
    </row>
    <row r="134" spans="1:11" s="235" customFormat="1" ht="15" customHeight="1">
      <c r="C134" s="153"/>
      <c r="J134" s="362"/>
    </row>
    <row r="135" spans="1:11" s="235" customFormat="1" ht="15" customHeight="1">
      <c r="C135" s="153"/>
      <c r="J135" s="362"/>
    </row>
    <row r="136" spans="1:11" s="235" customFormat="1" ht="15" customHeight="1">
      <c r="A136" s="153"/>
      <c r="C136" s="153"/>
      <c r="J136" s="362"/>
    </row>
    <row r="137" spans="1:11" s="235" customFormat="1" ht="15" customHeight="1">
      <c r="A137" s="153"/>
      <c r="C137" s="153"/>
      <c r="J137" s="362"/>
    </row>
    <row r="138" spans="1:11" s="235" customFormat="1" ht="15" customHeight="1">
      <c r="A138" s="260"/>
      <c r="C138" s="153"/>
      <c r="J138" s="362"/>
    </row>
    <row r="139" spans="1:11" s="235" customFormat="1" ht="15" customHeight="1">
      <c r="A139" s="234"/>
      <c r="B139" s="234"/>
      <c r="C139" s="234"/>
      <c r="D139" s="234"/>
      <c r="E139" s="261"/>
      <c r="F139" s="261"/>
      <c r="G139" s="261"/>
      <c r="H139" s="261"/>
      <c r="I139" s="261"/>
      <c r="J139" s="362"/>
      <c r="K139" s="153"/>
    </row>
    <row r="140" spans="1:11" s="235" customFormat="1" ht="15" customHeight="1">
      <c r="A140" s="153"/>
      <c r="C140" s="153"/>
      <c r="F140" s="236"/>
      <c r="G140" s="234"/>
      <c r="H140" s="234"/>
      <c r="I140" s="262"/>
      <c r="J140" s="263"/>
    </row>
    <row r="141" spans="1:11" s="235" customFormat="1" ht="15" customHeight="1">
      <c r="A141" s="1173"/>
      <c r="B141" s="1173"/>
      <c r="C141" s="1173"/>
      <c r="D141" s="1173"/>
      <c r="E141" s="1173"/>
      <c r="F141" s="1173"/>
      <c r="G141" s="1173"/>
      <c r="H141" s="1173"/>
      <c r="I141" s="1173"/>
      <c r="J141" s="262"/>
    </row>
    <row r="142" spans="1:11" s="235" customFormat="1" ht="15" customHeight="1">
      <c r="A142" s="153"/>
      <c r="H142" s="268"/>
      <c r="I142" s="264"/>
      <c r="J142" s="262"/>
      <c r="K142" s="153"/>
    </row>
    <row r="143" spans="1:11" s="235" customFormat="1" ht="15" customHeight="1">
      <c r="A143" s="153"/>
      <c r="C143" s="153"/>
      <c r="G143" s="268"/>
      <c r="H143" s="268"/>
      <c r="I143" s="264"/>
      <c r="J143" s="262"/>
      <c r="K143" s="153"/>
    </row>
    <row r="144" spans="1:11" s="235" customFormat="1" ht="15" customHeight="1">
      <c r="A144" s="153"/>
      <c r="C144" s="153"/>
      <c r="G144" s="268"/>
      <c r="H144" s="268"/>
      <c r="I144" s="264"/>
      <c r="J144" s="262"/>
      <c r="K144" s="153"/>
    </row>
    <row r="145" spans="1:11" s="235" customFormat="1" ht="15" customHeight="1">
      <c r="A145" s="153"/>
      <c r="C145" s="153"/>
      <c r="I145" s="268"/>
      <c r="J145" s="262"/>
      <c r="K145" s="265"/>
    </row>
    <row r="146" spans="1:11" s="235" customFormat="1" ht="15" customHeight="1">
      <c r="A146" s="266"/>
      <c r="C146" s="153"/>
      <c r="J146" s="234"/>
    </row>
    <row r="147" spans="1:11" s="235" customFormat="1" ht="15" customHeight="1">
      <c r="A147" s="153"/>
      <c r="C147" s="237"/>
      <c r="D147" s="262"/>
      <c r="I147" s="268"/>
      <c r="J147" s="268"/>
      <c r="K147" s="266"/>
    </row>
    <row r="148" spans="1:11" s="235" customFormat="1" ht="15" customHeight="1">
      <c r="A148" s="153"/>
      <c r="C148" s="153"/>
      <c r="I148" s="268"/>
      <c r="J148" s="268"/>
    </row>
    <row r="149" spans="1:11" s="235" customFormat="1" ht="15.75">
      <c r="A149" s="153"/>
      <c r="C149" s="153"/>
      <c r="I149" s="268"/>
      <c r="J149" s="268"/>
    </row>
    <row r="150" spans="1:11" s="235" customFormat="1" ht="15.75">
      <c r="A150" s="153"/>
      <c r="C150" s="153"/>
      <c r="J150" s="234"/>
    </row>
    <row r="151" spans="1:11" s="235" customFormat="1" ht="15.75">
      <c r="A151" s="153"/>
      <c r="C151" s="153"/>
      <c r="J151" s="234"/>
    </row>
    <row r="152" spans="1:11" s="235" customFormat="1" ht="15.75">
      <c r="A152" s="153"/>
      <c r="C152" s="153"/>
      <c r="J152" s="234"/>
    </row>
    <row r="153" spans="1:11" s="235" customFormat="1" ht="15.75">
      <c r="A153" s="153"/>
      <c r="C153" s="153"/>
      <c r="J153" s="234"/>
    </row>
    <row r="154" spans="1:11" s="235" customFormat="1" ht="15.75">
      <c r="A154" s="153"/>
      <c r="C154" s="153"/>
      <c r="J154" s="234"/>
    </row>
    <row r="155" spans="1:11" s="235" customFormat="1" ht="15.75">
      <c r="A155" s="153"/>
      <c r="C155" s="153"/>
      <c r="J155" s="234"/>
    </row>
    <row r="156" spans="1:11" s="235" customFormat="1" ht="15.75">
      <c r="A156" s="153"/>
      <c r="C156" s="153"/>
      <c r="J156" s="234"/>
    </row>
    <row r="157" spans="1:11" s="235" customFormat="1" ht="15.75">
      <c r="A157" s="153"/>
      <c r="C157" s="153"/>
      <c r="J157" s="234"/>
    </row>
    <row r="158" spans="1:11" s="235" customFormat="1" ht="15.75">
      <c r="A158" s="153"/>
      <c r="C158" s="153"/>
      <c r="J158" s="234"/>
    </row>
    <row r="159" spans="1:11" s="235" customFormat="1" ht="15.75">
      <c r="A159" s="153"/>
      <c r="C159" s="153"/>
      <c r="J159" s="234"/>
    </row>
  </sheetData>
  <sheetProtection sheet="1" objects="1" scenarios="1"/>
  <mergeCells count="37">
    <mergeCell ref="J21:J43"/>
    <mergeCell ref="J12:J19"/>
    <mergeCell ref="K66:K71"/>
    <mergeCell ref="A73:A76"/>
    <mergeCell ref="E83:I86"/>
    <mergeCell ref="A78:I78"/>
    <mergeCell ref="J45:J46"/>
    <mergeCell ref="A89:A92"/>
    <mergeCell ref="A95:A99"/>
    <mergeCell ref="F95:H95"/>
    <mergeCell ref="F96:H96"/>
    <mergeCell ref="A10:A11"/>
    <mergeCell ref="F98:H98"/>
    <mergeCell ref="F97:H97"/>
    <mergeCell ref="A141:I141"/>
    <mergeCell ref="F94:H94"/>
    <mergeCell ref="A117:A123"/>
    <mergeCell ref="F99:H99"/>
    <mergeCell ref="E104:I108"/>
    <mergeCell ref="A111:A114"/>
    <mergeCell ref="A105:A108"/>
    <mergeCell ref="A2:J2"/>
    <mergeCell ref="F26:H26"/>
    <mergeCell ref="F70:H70"/>
    <mergeCell ref="F66:H66"/>
    <mergeCell ref="F67:H67"/>
    <mergeCell ref="F68:H68"/>
    <mergeCell ref="F69:H69"/>
    <mergeCell ref="A22:A43"/>
    <mergeCell ref="A49:A55"/>
    <mergeCell ref="A58:A64"/>
    <mergeCell ref="A13:A19"/>
    <mergeCell ref="A67:A70"/>
    <mergeCell ref="D26:E26"/>
    <mergeCell ref="J48:J55"/>
    <mergeCell ref="J57:J64"/>
    <mergeCell ref="J9:J10"/>
  </mergeCells>
  <conditionalFormatting sqref="J82">
    <cfRule type="cellIs" dxfId="3" priority="1" operator="lessThan">
      <formula>0</formula>
    </cfRule>
  </conditionalFormatting>
  <hyperlinks>
    <hyperlink ref="A101" location="'9-Aree a rischio'!A1" display="Aree a rischio"/>
    <hyperlink ref="A94" location="'4-FFSS'!A1" display="Funzioni strumentali"/>
    <hyperlink ref="A83" location="'5-GSS'!A1" display="Educazione fisica"/>
  </hyperlinks>
  <printOptions horizontalCentered="1"/>
  <pageMargins left="3.937007874015748E-2" right="7.874015748031496E-2" top="0.35433070866141736" bottom="0" header="0.15748031496062992" footer="0"/>
  <pageSetup paperSize="9" scale="65" orientation="landscape" r:id="rId1"/>
  <headerFooter>
    <oddHeader>&amp;RALLEGATO 3</oddHeader>
  </headerFooter>
  <rowBreaks count="1" manualBreakCount="1">
    <brk id="127" max="10" man="1"/>
  </rowBreaks>
  <colBreaks count="1" manualBreakCount="1">
    <brk id="11" max="58" man="1"/>
  </colBreaks>
  <drawing r:id="rId2"/>
  <legacyDrawing r:id="rId3"/>
</worksheet>
</file>

<file path=xl/worksheets/sheet11.xml><?xml version="1.0" encoding="utf-8"?>
<worksheet xmlns="http://schemas.openxmlformats.org/spreadsheetml/2006/main" xmlns:r="http://schemas.openxmlformats.org/officeDocument/2006/relationships">
  <sheetPr codeName="Foglio11">
    <tabColor rgb="FF00B0F0"/>
  </sheetPr>
  <dimension ref="A1:H18"/>
  <sheetViews>
    <sheetView showGridLines="0" zoomScaleNormal="100" workbookViewId="0">
      <selection activeCell="C5" sqref="C5"/>
    </sheetView>
  </sheetViews>
  <sheetFormatPr defaultColWidth="13" defaultRowHeight="14.25"/>
  <cols>
    <col min="1" max="1" width="3.6640625" style="54" customWidth="1"/>
    <col min="2" max="2" width="57" style="54" customWidth="1"/>
    <col min="3" max="3" width="18.109375" style="54" customWidth="1"/>
    <col min="4" max="4" width="16.44140625" style="54" customWidth="1"/>
    <col min="5" max="5" width="14.33203125" style="54" customWidth="1"/>
    <col min="6" max="250" width="8.88671875" style="54" customWidth="1"/>
    <col min="251" max="251" width="3.6640625" style="54" customWidth="1"/>
    <col min="252" max="252" width="13.33203125" style="54" customWidth="1"/>
    <col min="253" max="253" width="14.44140625" style="54" customWidth="1"/>
    <col min="254" max="254" width="10" style="54" customWidth="1"/>
    <col min="255" max="255" width="10.88671875" style="54" customWidth="1"/>
    <col min="256" max="16384" width="13" style="54"/>
  </cols>
  <sheetData>
    <row r="1" spans="1:8" ht="41.25" customHeight="1">
      <c r="A1" s="1190" t="s">
        <v>772</v>
      </c>
      <c r="B1" s="1190"/>
      <c r="C1" s="1190"/>
      <c r="D1" s="1190"/>
    </row>
    <row r="2" spans="1:8" ht="31.5" customHeight="1">
      <c r="A2" s="1192" t="s">
        <v>868</v>
      </c>
      <c r="B2" s="1192"/>
      <c r="C2" s="1192"/>
      <c r="D2" s="1192"/>
    </row>
    <row r="3" spans="1:8" ht="31.5" customHeight="1">
      <c r="A3" s="1191" t="str">
        <f>Dati!B4</f>
        <v>2022/2023</v>
      </c>
      <c r="B3" s="1191"/>
      <c r="C3" s="1191"/>
      <c r="D3" s="1191"/>
    </row>
    <row r="4" spans="1:8" s="4" customFormat="1" ht="29.25" customHeight="1">
      <c r="A4" s="60"/>
      <c r="B4" s="5"/>
      <c r="C4" s="5"/>
      <c r="D4" s="86" t="s">
        <v>274</v>
      </c>
      <c r="E4" s="54"/>
      <c r="F4" s="54"/>
      <c r="G4" s="54"/>
      <c r="H4" s="54"/>
    </row>
    <row r="5" spans="1:8" ht="18.75" customHeight="1">
      <c r="A5" s="249">
        <v>1</v>
      </c>
      <c r="B5" s="356" t="s">
        <v>775</v>
      </c>
      <c r="C5" s="641">
        <f>$D$13*D5</f>
        <v>0</v>
      </c>
      <c r="D5" s="247">
        <v>0</v>
      </c>
    </row>
    <row r="6" spans="1:8" ht="20.100000000000001" customHeight="1">
      <c r="A6" s="249">
        <v>2</v>
      </c>
      <c r="B6" s="357" t="s">
        <v>774</v>
      </c>
      <c r="C6" s="641">
        <f>$D$13*D6</f>
        <v>0</v>
      </c>
      <c r="D6" s="247">
        <v>0</v>
      </c>
    </row>
    <row r="7" spans="1:8" ht="20.100000000000001" customHeight="1">
      <c r="A7" s="249">
        <v>3</v>
      </c>
      <c r="B7" s="357" t="s">
        <v>773</v>
      </c>
      <c r="C7" s="641">
        <f t="shared" ref="C7:C8" si="0">$D$13*D7</f>
        <v>0</v>
      </c>
      <c r="D7" s="247">
        <v>0</v>
      </c>
    </row>
    <row r="8" spans="1:8" ht="20.100000000000001" customHeight="1">
      <c r="A8" s="249">
        <v>4</v>
      </c>
      <c r="B8" s="64" t="s">
        <v>768</v>
      </c>
      <c r="C8" s="641">
        <f t="shared" si="0"/>
        <v>0</v>
      </c>
      <c r="D8" s="247">
        <v>0</v>
      </c>
    </row>
    <row r="9" spans="1:8" ht="20.100000000000001" customHeight="1">
      <c r="A9" s="249">
        <v>5</v>
      </c>
      <c r="B9" s="357" t="s">
        <v>773</v>
      </c>
      <c r="C9" s="641">
        <f t="shared" ref="C9:C10" si="1">$D$13*D9</f>
        <v>0</v>
      </c>
      <c r="D9" s="247">
        <v>0</v>
      </c>
    </row>
    <row r="10" spans="1:8" ht="20.100000000000001" customHeight="1">
      <c r="A10" s="249">
        <v>6</v>
      </c>
      <c r="B10" s="64" t="s">
        <v>768</v>
      </c>
      <c r="C10" s="641">
        <f t="shared" si="1"/>
        <v>0</v>
      </c>
      <c r="D10" s="247">
        <v>0</v>
      </c>
    </row>
    <row r="11" spans="1:8" s="4" customFormat="1">
      <c r="A11" s="61"/>
      <c r="B11" s="57" t="s">
        <v>880</v>
      </c>
      <c r="C11" s="642">
        <f>SUM(C5:C10)</f>
        <v>0</v>
      </c>
      <c r="D11" s="643">
        <f>SUM(D5:D10)</f>
        <v>0</v>
      </c>
      <c r="E11" s="54"/>
      <c r="F11" s="54"/>
      <c r="G11" s="54"/>
      <c r="H11" s="54"/>
    </row>
    <row r="12" spans="1:8" s="4" customFormat="1">
      <c r="A12" s="60"/>
      <c r="B12" s="397"/>
      <c r="C12" s="398"/>
      <c r="D12" s="54"/>
      <c r="E12" s="54"/>
      <c r="F12" s="54"/>
      <c r="G12" s="54"/>
      <c r="H12" s="54"/>
    </row>
    <row r="13" spans="1:8" s="4" customFormat="1">
      <c r="A13" s="60"/>
      <c r="B13" s="397"/>
      <c r="C13" s="399" t="s">
        <v>862</v>
      </c>
      <c r="D13" s="644">
        <f>'1-M.O.F. PA '!E15</f>
        <v>0</v>
      </c>
      <c r="E13" s="54"/>
      <c r="F13" s="54"/>
      <c r="G13" s="54"/>
      <c r="H13" s="54"/>
    </row>
    <row r="14" spans="1:8" s="4" customFormat="1">
      <c r="A14" s="60"/>
      <c r="C14" s="8" t="s">
        <v>139</v>
      </c>
      <c r="D14" s="645">
        <f>D13-C11</f>
        <v>0</v>
      </c>
      <c r="E14" s="54"/>
      <c r="F14" s="54"/>
      <c r="G14" s="54"/>
      <c r="H14" s="54"/>
    </row>
    <row r="15" spans="1:8" ht="15" customHeight="1">
      <c r="C15" s="55"/>
    </row>
    <row r="16" spans="1:8" ht="15" customHeight="1"/>
    <row r="17" ht="15" customHeight="1"/>
    <row r="18" ht="15" customHeight="1"/>
  </sheetData>
  <sheetProtection sheet="1" objects="1" scenarios="1"/>
  <mergeCells count="3">
    <mergeCell ref="A1:D1"/>
    <mergeCell ref="A3:D3"/>
    <mergeCell ref="A2:D2"/>
  </mergeCells>
  <hyperlinks>
    <hyperlink ref="A1:D1" location="'3-MOF DOC '!Area_stampa" display="Funzioni strumentali al PTOF "/>
  </hyperlinks>
  <printOptions horizontalCentered="1"/>
  <pageMargins left="0.70866141732283472" right="0.70866141732283472" top="1.0236220472440944" bottom="0.74803149606299213" header="0.31496062992125984" footer="0.31496062992125984"/>
  <pageSetup paperSize="9" fitToWidth="0" fitToHeight="0" orientation="landscape" r:id="rId1"/>
  <headerFooter>
    <oddHeader>&amp;RALLEGATO 4</oddHeader>
  </headerFooter>
  <drawing r:id="rId2"/>
  <legacyDrawing r:id="rId3"/>
</worksheet>
</file>

<file path=xl/worksheets/sheet12.xml><?xml version="1.0" encoding="utf-8"?>
<worksheet xmlns="http://schemas.openxmlformats.org/spreadsheetml/2006/main" xmlns:r="http://schemas.openxmlformats.org/officeDocument/2006/relationships">
  <sheetPr codeName="Foglio12">
    <tabColor rgb="FF00B0F0"/>
  </sheetPr>
  <dimension ref="A1:J23"/>
  <sheetViews>
    <sheetView showGridLines="0" zoomScaleNormal="100" workbookViewId="0">
      <selection activeCell="J7" sqref="J7"/>
    </sheetView>
  </sheetViews>
  <sheetFormatPr defaultColWidth="9.88671875" defaultRowHeight="12.75"/>
  <cols>
    <col min="1" max="1" width="4.5546875" style="116" customWidth="1"/>
    <col min="2" max="2" width="23.44140625" style="116" customWidth="1"/>
    <col min="3" max="3" width="11.33203125" style="116" customWidth="1"/>
    <col min="4" max="4" width="15.33203125" style="116" customWidth="1"/>
    <col min="5" max="5" width="12.109375" style="116" customWidth="1"/>
    <col min="6" max="6" width="11.109375" style="116" customWidth="1"/>
    <col min="7" max="7" width="9.5546875" style="116" customWidth="1"/>
    <col min="8" max="8" width="15.88671875" style="116" customWidth="1"/>
    <col min="9" max="9" width="9.109375" style="116" customWidth="1"/>
    <col min="10" max="10" width="10.33203125" style="116" bestFit="1" customWidth="1"/>
    <col min="11" max="253" width="9.109375" style="116" customWidth="1"/>
    <col min="254" max="254" width="4.5546875" style="116" customWidth="1"/>
    <col min="255" max="255" width="17.5546875" style="116" customWidth="1"/>
    <col min="256" max="16384" width="9.88671875" style="116"/>
  </cols>
  <sheetData>
    <row r="1" spans="1:10" ht="42" customHeight="1">
      <c r="A1" s="1194" t="s">
        <v>268</v>
      </c>
      <c r="B1" s="1194"/>
      <c r="C1" s="1194"/>
      <c r="D1" s="1194"/>
      <c r="E1" s="1194"/>
      <c r="F1" s="1194"/>
      <c r="G1" s="1194"/>
      <c r="H1" s="1194"/>
      <c r="I1" s="115"/>
    </row>
    <row r="2" spans="1:10" ht="47.25" customHeight="1">
      <c r="A2" s="1196" t="s">
        <v>838</v>
      </c>
      <c r="B2" s="1196"/>
      <c r="C2" s="1196"/>
      <c r="D2" s="1196"/>
      <c r="E2" s="1196"/>
      <c r="F2" s="1196"/>
      <c r="G2" s="1196"/>
      <c r="H2" s="1196"/>
      <c r="I2" s="115"/>
    </row>
    <row r="3" spans="1:10" s="118" customFormat="1" ht="26.25" customHeight="1">
      <c r="A3" s="1195" t="str">
        <f>Dati!B4</f>
        <v>2022/2023</v>
      </c>
      <c r="B3" s="1195"/>
      <c r="C3" s="1195"/>
      <c r="D3" s="1195"/>
      <c r="E3" s="1195"/>
      <c r="F3" s="1195"/>
      <c r="G3" s="1195"/>
      <c r="H3" s="1195"/>
      <c r="I3" s="117"/>
    </row>
    <row r="4" spans="1:10" ht="72" customHeight="1">
      <c r="A4" s="119" t="s">
        <v>155</v>
      </c>
      <c r="B4" s="119" t="s">
        <v>156</v>
      </c>
      <c r="C4" s="120" t="s">
        <v>157</v>
      </c>
      <c r="D4" s="120" t="s">
        <v>158</v>
      </c>
      <c r="E4" s="120" t="s">
        <v>159</v>
      </c>
      <c r="F4" s="120" t="s">
        <v>160</v>
      </c>
      <c r="G4" s="120" t="s">
        <v>161</v>
      </c>
      <c r="H4" s="120" t="s">
        <v>125</v>
      </c>
    </row>
    <row r="5" spans="1:10" s="124" customFormat="1" ht="30" customHeight="1">
      <c r="A5" s="121">
        <v>1</v>
      </c>
      <c r="B5" s="245" t="s">
        <v>769</v>
      </c>
      <c r="C5" s="239">
        <v>35</v>
      </c>
      <c r="D5" s="246">
        <v>2819.78</v>
      </c>
      <c r="E5" s="122">
        <f>D5/78</f>
        <v>36.15102564102564</v>
      </c>
      <c r="F5" s="123">
        <f>E5+E5*10%</f>
        <v>39.766128205128204</v>
      </c>
      <c r="G5" s="154">
        <v>0</v>
      </c>
      <c r="H5" s="646">
        <f>ROUND(G5*24*F5,2)</f>
        <v>0</v>
      </c>
      <c r="J5" s="128"/>
    </row>
    <row r="6" spans="1:10" s="124" customFormat="1" ht="30" customHeight="1">
      <c r="A6" s="121">
        <v>2</v>
      </c>
      <c r="B6" s="245" t="s">
        <v>770</v>
      </c>
      <c r="C6" s="239">
        <v>28</v>
      </c>
      <c r="D6" s="246">
        <f>2045.32+538.3</f>
        <v>2583.62</v>
      </c>
      <c r="E6" s="122">
        <f>D6/78</f>
        <v>33.123333333333335</v>
      </c>
      <c r="F6" s="123">
        <f>E6+E6*10%</f>
        <v>36.43566666666667</v>
      </c>
      <c r="G6" s="154">
        <v>0</v>
      </c>
      <c r="H6" s="646">
        <f>ROUND(G6*24*F6,2)</f>
        <v>0</v>
      </c>
      <c r="J6" s="128"/>
    </row>
    <row r="7" spans="1:10" s="124" customFormat="1" ht="30" customHeight="1">
      <c r="A7" s="121">
        <v>3</v>
      </c>
      <c r="B7" s="245" t="s">
        <v>769</v>
      </c>
      <c r="C7" s="239">
        <v>28</v>
      </c>
      <c r="D7" s="246">
        <f>2045.32+538.3</f>
        <v>2583.62</v>
      </c>
      <c r="E7" s="122">
        <f>D7/78</f>
        <v>33.123333333333335</v>
      </c>
      <c r="F7" s="123">
        <f>E7+E7*10%</f>
        <v>36.43566666666667</v>
      </c>
      <c r="G7" s="154">
        <v>0</v>
      </c>
      <c r="H7" s="646">
        <f>ROUND(G7*24*F7,2)</f>
        <v>0</v>
      </c>
      <c r="J7" s="128"/>
    </row>
    <row r="8" spans="1:10" s="124" customFormat="1" ht="30" customHeight="1">
      <c r="A8" s="121">
        <v>4</v>
      </c>
      <c r="B8" s="245" t="s">
        <v>770</v>
      </c>
      <c r="C8" s="239">
        <v>0</v>
      </c>
      <c r="D8" s="246">
        <v>1820.88</v>
      </c>
      <c r="E8" s="122">
        <f>D8/78</f>
        <v>23.344615384615388</v>
      </c>
      <c r="F8" s="123">
        <f>E8+E8*10%</f>
        <v>25.679076923076927</v>
      </c>
      <c r="G8" s="154">
        <v>0</v>
      </c>
      <c r="H8" s="646">
        <f>ROUND(G8*24*F8,2)</f>
        <v>0</v>
      </c>
      <c r="J8" s="128"/>
    </row>
    <row r="9" spans="1:10" s="124" customFormat="1" ht="30" customHeight="1">
      <c r="A9" s="1193" t="s">
        <v>162</v>
      </c>
      <c r="B9" s="1193"/>
      <c r="C9" s="1193"/>
      <c r="D9" s="1193"/>
      <c r="E9" s="1193"/>
      <c r="F9" s="1193"/>
      <c r="G9" s="649">
        <f>SUM(G5:G8)</f>
        <v>0</v>
      </c>
      <c r="H9" s="647">
        <f>ROUND(SUM(H5:H8),2)</f>
        <v>0</v>
      </c>
    </row>
    <row r="10" spans="1:10" s="124" customFormat="1" ht="30" customHeight="1">
      <c r="B10" s="126"/>
      <c r="C10" s="126"/>
      <c r="D10" s="126"/>
      <c r="E10" s="126"/>
      <c r="F10" s="126"/>
      <c r="G10" s="127" t="s">
        <v>75</v>
      </c>
      <c r="H10" s="648">
        <f>'1-M.O.F. PA '!E21</f>
        <v>0</v>
      </c>
    </row>
    <row r="11" spans="1:10" s="124" customFormat="1" ht="30" customHeight="1">
      <c r="B11" s="126"/>
      <c r="C11" s="126"/>
      <c r="D11" s="126"/>
      <c r="E11" s="126"/>
      <c r="F11" s="126"/>
      <c r="G11" s="127" t="s">
        <v>163</v>
      </c>
      <c r="H11" s="128">
        <f>H10-H9</f>
        <v>0</v>
      </c>
    </row>
    <row r="12" spans="1:10" s="124" customFormat="1" ht="15" customHeight="1">
      <c r="G12" s="129"/>
      <c r="H12" s="128"/>
    </row>
    <row r="13" spans="1:10" s="124" customFormat="1" ht="15" customHeight="1">
      <c r="A13" s="130"/>
      <c r="B13" s="128"/>
      <c r="C13" s="128"/>
      <c r="D13" s="128"/>
      <c r="G13" s="129"/>
      <c r="H13" s="128"/>
    </row>
    <row r="14" spans="1:10" s="124" customFormat="1" ht="15" customHeight="1">
      <c r="B14" s="128"/>
      <c r="C14" s="128"/>
      <c r="D14" s="128"/>
      <c r="G14" s="129"/>
      <c r="H14" s="128"/>
    </row>
    <row r="15" spans="1:10" s="124" customFormat="1" ht="24.95" customHeight="1">
      <c r="B15" s="128"/>
      <c r="C15" s="128"/>
      <c r="D15" s="128"/>
    </row>
    <row r="16" spans="1:10" s="124" customFormat="1" ht="24.95" customHeight="1">
      <c r="B16" s="128"/>
      <c r="C16" s="128"/>
      <c r="D16" s="128"/>
      <c r="E16" s="126"/>
      <c r="F16" s="131"/>
    </row>
    <row r="17" spans="2:8" s="124" customFormat="1">
      <c r="B17" s="128"/>
      <c r="C17" s="128"/>
      <c r="D17" s="128"/>
      <c r="E17" s="132"/>
      <c r="F17" s="133"/>
    </row>
    <row r="18" spans="2:8" s="124" customFormat="1">
      <c r="C18" s="134"/>
      <c r="D18" s="128"/>
      <c r="E18" s="128"/>
      <c r="F18" s="133"/>
      <c r="H18" s="128"/>
    </row>
    <row r="19" spans="2:8" s="124" customFormat="1">
      <c r="C19" s="135"/>
      <c r="D19" s="128"/>
      <c r="E19" s="136"/>
      <c r="F19" s="133"/>
      <c r="G19" s="137"/>
    </row>
    <row r="20" spans="2:8" s="124" customFormat="1"/>
    <row r="21" spans="2:8" s="124" customFormat="1"/>
    <row r="22" spans="2:8" s="124" customFormat="1"/>
    <row r="23" spans="2:8" s="124" customFormat="1"/>
  </sheetData>
  <sheetProtection sheet="1" objects="1" scenarios="1"/>
  <mergeCells count="4">
    <mergeCell ref="A9:F9"/>
    <mergeCell ref="A1:H1"/>
    <mergeCell ref="A3:H3"/>
    <mergeCell ref="A2:H2"/>
  </mergeCells>
  <hyperlinks>
    <hyperlink ref="A1:H1" location="'3-MOF DOC '!Area_stampa" display="Ore eccedenti per le attività complementari di ed. fisica"/>
  </hyperlinks>
  <printOptions horizontalCentered="1"/>
  <pageMargins left="0" right="0" top="1.3385826771653544" bottom="0.74803149606299213" header="0.47244094488188981" footer="0.31496062992125984"/>
  <pageSetup paperSize="9" orientation="landscape" r:id="rId1"/>
  <headerFooter alignWithMargins="0">
    <oddHeader>&amp;RALLEGATO 5</oddHeader>
  </headerFooter>
  <drawing r:id="rId2"/>
  <legacyDrawing r:id="rId3"/>
</worksheet>
</file>

<file path=xl/worksheets/sheet13.xml><?xml version="1.0" encoding="utf-8"?>
<worksheet xmlns="http://schemas.openxmlformats.org/spreadsheetml/2006/main" xmlns:r="http://schemas.openxmlformats.org/officeDocument/2006/relationships">
  <sheetPr codeName="Foglio3">
    <tabColor rgb="FFFF0000"/>
  </sheetPr>
  <dimension ref="A1:BG33"/>
  <sheetViews>
    <sheetView showGridLines="0" topLeftCell="A2" zoomScaleNormal="100" workbookViewId="0">
      <selection activeCell="Q10" sqref="Q10:U14"/>
    </sheetView>
  </sheetViews>
  <sheetFormatPr defaultColWidth="8.88671875" defaultRowHeight="14.25"/>
  <cols>
    <col min="1" max="19" width="2" style="650" customWidth="1"/>
    <col min="20" max="20" width="2.6640625" style="650" customWidth="1"/>
    <col min="21" max="21" width="2.88671875" style="650" customWidth="1"/>
    <col min="22" max="22" width="2" style="650" customWidth="1"/>
    <col min="23" max="23" width="3" style="650" customWidth="1"/>
    <col min="24" max="24" width="2.6640625" style="650" customWidth="1"/>
    <col min="25" max="28" width="2" style="650" customWidth="1"/>
    <col min="29" max="29" width="2.44140625" style="650" customWidth="1"/>
    <col min="30" max="37" width="2" style="650" customWidth="1"/>
    <col min="38" max="38" width="6" style="650" customWidth="1"/>
    <col min="39" max="39" width="51.77734375" style="650" customWidth="1"/>
    <col min="40" max="40" width="9.21875" style="650" customWidth="1"/>
    <col min="41" max="98" width="2" style="650" customWidth="1"/>
    <col min="99" max="16384" width="8.88671875" style="650"/>
  </cols>
  <sheetData>
    <row r="1" spans="1:38" hidden="1">
      <c r="A1" s="1221"/>
      <c r="B1" s="1222"/>
      <c r="C1" s="1222"/>
      <c r="D1" s="1222"/>
      <c r="E1" s="1222"/>
      <c r="F1" s="1222"/>
      <c r="G1" s="1222"/>
      <c r="H1" s="1222"/>
      <c r="I1" s="1223"/>
      <c r="J1" s="1224" t="s">
        <v>9</v>
      </c>
      <c r="K1" s="1225"/>
      <c r="L1" s="1225"/>
      <c r="M1" s="1225"/>
      <c r="N1" s="1225"/>
      <c r="O1" s="1225"/>
      <c r="P1" s="1225"/>
      <c r="Q1" s="1225"/>
      <c r="R1" s="1225"/>
      <c r="S1" s="1225"/>
      <c r="T1" s="1225"/>
      <c r="U1" s="1225"/>
      <c r="V1" s="1225"/>
      <c r="W1" s="1225"/>
      <c r="X1" s="1225"/>
      <c r="Y1" s="1225"/>
      <c r="Z1" s="1225"/>
      <c r="AA1" s="1225"/>
      <c r="AB1" s="1225"/>
      <c r="AC1" s="1226"/>
      <c r="AD1" s="1228"/>
      <c r="AE1" s="1228"/>
      <c r="AF1" s="1228"/>
      <c r="AG1" s="1228"/>
      <c r="AH1" s="1228"/>
      <c r="AI1" s="1228"/>
      <c r="AJ1" s="1228"/>
      <c r="AK1" s="1228"/>
      <c r="AL1" s="1229"/>
    </row>
    <row r="2" spans="1:38" ht="0.75" customHeight="1">
      <c r="A2" s="1233">
        <f>ROUND([6]Dati!L4,3)</f>
        <v>100</v>
      </c>
      <c r="B2" s="1233"/>
      <c r="C2" s="1233"/>
      <c r="D2" s="1233"/>
      <c r="E2" s="1233"/>
      <c r="F2" s="1233"/>
      <c r="G2" s="1234"/>
      <c r="H2" s="1234"/>
      <c r="I2" s="1233">
        <f>ROUND([6]Dati!H9,3)</f>
        <v>24.2</v>
      </c>
      <c r="J2" s="1233"/>
      <c r="K2" s="1233"/>
      <c r="L2" s="1233"/>
      <c r="M2" s="1233"/>
      <c r="N2" s="1233"/>
      <c r="O2" s="1234"/>
      <c r="P2" s="1234"/>
      <c r="Q2" s="1233">
        <f>ROUND([6]Dati!AD9,3)</f>
        <v>8.5</v>
      </c>
      <c r="R2" s="1233"/>
      <c r="S2" s="1233"/>
      <c r="T2" s="1233"/>
      <c r="U2" s="1233"/>
      <c r="V2" s="1233"/>
      <c r="W2" s="1234"/>
      <c r="X2" s="1234"/>
      <c r="Y2" s="1233">
        <f>ROUND([6]Dati!N9,3)</f>
        <v>132.69999999999999</v>
      </c>
      <c r="Z2" s="1233"/>
      <c r="AA2" s="1233"/>
      <c r="AB2" s="1233"/>
      <c r="AC2" s="1233"/>
      <c r="AD2" s="1233"/>
      <c r="AE2" s="1234"/>
      <c r="AF2" s="1234"/>
      <c r="AG2" s="1233">
        <f>ROUND([6]Dati!N10,3)</f>
        <v>1.327</v>
      </c>
      <c r="AH2" s="1233"/>
      <c r="AI2" s="1233"/>
      <c r="AJ2" s="1233"/>
      <c r="AK2" s="1233"/>
      <c r="AL2" s="1233"/>
    </row>
    <row r="3" spans="1:38" hidden="1">
      <c r="A3" s="1236" t="s">
        <v>14</v>
      </c>
      <c r="B3" s="1237"/>
      <c r="C3" s="1237"/>
      <c r="D3" s="1237"/>
      <c r="E3" s="1237"/>
      <c r="F3" s="1237"/>
      <c r="G3" s="1237"/>
      <c r="H3" s="1237"/>
      <c r="I3" s="1237"/>
      <c r="J3" s="1237"/>
      <c r="K3" s="1237"/>
      <c r="L3" s="1237"/>
      <c r="M3" s="1237"/>
      <c r="N3" s="1237"/>
      <c r="O3" s="1237"/>
      <c r="P3" s="1237"/>
      <c r="Q3" s="1237"/>
      <c r="R3" s="1237"/>
      <c r="S3" s="1237"/>
      <c r="T3" s="1237"/>
      <c r="U3" s="1237"/>
      <c r="V3" s="1237"/>
      <c r="W3" s="1237"/>
      <c r="X3" s="1237"/>
      <c r="Y3" s="1237"/>
      <c r="Z3" s="1237"/>
      <c r="AA3" s="1237"/>
      <c r="AB3" s="1237"/>
      <c r="AC3" s="1237"/>
      <c r="AD3" s="1237"/>
      <c r="AE3" s="1237"/>
      <c r="AF3" s="1237"/>
      <c r="AG3" s="1237"/>
      <c r="AH3" s="1237"/>
      <c r="AI3" s="1237"/>
      <c r="AJ3" s="1237"/>
      <c r="AK3" s="1237"/>
      <c r="AL3" s="1237"/>
    </row>
    <row r="4" spans="1:38" ht="39.75" customHeight="1">
      <c r="A4" s="1237"/>
      <c r="B4" s="1237"/>
      <c r="C4" s="1237"/>
      <c r="D4" s="1237"/>
      <c r="E4" s="1237"/>
      <c r="F4" s="1237"/>
      <c r="G4" s="1237"/>
      <c r="H4" s="1237"/>
      <c r="I4" s="1237"/>
      <c r="J4" s="1237"/>
      <c r="K4" s="1237"/>
      <c r="L4" s="1237"/>
      <c r="M4" s="1237"/>
      <c r="N4" s="1237"/>
      <c r="O4" s="1237"/>
      <c r="P4" s="1237"/>
      <c r="Q4" s="1237"/>
      <c r="R4" s="1237"/>
      <c r="S4" s="1237"/>
      <c r="T4" s="1237"/>
      <c r="U4" s="1237"/>
      <c r="V4" s="1237"/>
      <c r="W4" s="1237"/>
      <c r="X4" s="1237"/>
      <c r="Y4" s="1237"/>
      <c r="Z4" s="1237"/>
      <c r="AA4" s="1237"/>
      <c r="AB4" s="1237"/>
      <c r="AC4" s="1237"/>
      <c r="AD4" s="1237"/>
      <c r="AE4" s="1237"/>
      <c r="AF4" s="1237"/>
      <c r="AG4" s="1237"/>
      <c r="AH4" s="1237"/>
      <c r="AI4" s="1237"/>
      <c r="AJ4" s="1237"/>
      <c r="AK4" s="1237"/>
      <c r="AL4" s="1237"/>
    </row>
    <row r="5" spans="1:38" ht="18.75" customHeight="1">
      <c r="M5" s="651"/>
      <c r="P5" s="1247">
        <f>Dati!B8</f>
        <v>2022</v>
      </c>
      <c r="Q5" s="1247"/>
      <c r="R5" s="1247"/>
      <c r="S5" s="1247"/>
      <c r="T5" s="652" t="s">
        <v>239</v>
      </c>
      <c r="U5" s="1266">
        <f>Dati!B7</f>
        <v>2023</v>
      </c>
      <c r="V5" s="1266"/>
      <c r="W5" s="1266"/>
      <c r="X5" s="1266"/>
      <c r="AD5" s="653"/>
      <c r="AE5" s="653"/>
      <c r="AF5" s="653"/>
      <c r="AG5" s="653"/>
      <c r="AH5" s="653"/>
      <c r="AI5" s="653"/>
      <c r="AJ5" s="653"/>
    </row>
    <row r="6" spans="1:38" ht="23.25" customHeight="1">
      <c r="A6" s="1230" t="s">
        <v>15</v>
      </c>
      <c r="B6" s="1230"/>
      <c r="C6" s="1230"/>
      <c r="D6" s="1230"/>
      <c r="E6" s="1230"/>
      <c r="F6" s="1230"/>
      <c r="G6" s="1230"/>
      <c r="H6" s="1230"/>
      <c r="I6" s="1230"/>
      <c r="J6" s="1230"/>
      <c r="K6" s="1230"/>
      <c r="L6" s="1230"/>
      <c r="M6" s="1230"/>
      <c r="N6" s="1230"/>
      <c r="O6" s="1230"/>
      <c r="P6" s="1230"/>
      <c r="Q6" s="1230"/>
      <c r="R6" s="1230"/>
      <c r="S6" s="1230"/>
      <c r="T6" s="1230"/>
      <c r="U6" s="1230"/>
      <c r="V6" s="1230"/>
      <c r="W6" s="1230"/>
      <c r="X6" s="1230"/>
      <c r="Y6" s="1230"/>
      <c r="Z6" s="1230"/>
      <c r="AA6" s="1230"/>
      <c r="AB6" s="1230"/>
      <c r="AC6" s="1230"/>
      <c r="AD6" s="1230"/>
      <c r="AE6" s="1230"/>
      <c r="AF6" s="1230"/>
      <c r="AG6" s="1230"/>
      <c r="AH6" s="1230"/>
      <c r="AI6" s="1230"/>
      <c r="AJ6" s="1230"/>
      <c r="AK6" s="1230"/>
      <c r="AL6" s="1230"/>
    </row>
    <row r="7" spans="1:38" ht="17.25" customHeight="1">
      <c r="A7" s="1245" t="s">
        <v>863</v>
      </c>
      <c r="B7" s="1245"/>
      <c r="C7" s="1245"/>
      <c r="D7" s="1245"/>
      <c r="E7" s="1245"/>
      <c r="F7" s="1245"/>
      <c r="G7" s="1245"/>
      <c r="H7" s="1245"/>
      <c r="I7" s="1245"/>
      <c r="J7" s="1245"/>
      <c r="K7" s="1245"/>
      <c r="L7" s="1245"/>
      <c r="M7" s="1245"/>
      <c r="N7" s="1245"/>
      <c r="O7" s="1245"/>
      <c r="P7" s="1245"/>
      <c r="Q7" s="1245"/>
      <c r="R7" s="1245"/>
      <c r="S7" s="1245"/>
      <c r="T7" s="1245"/>
      <c r="U7" s="1245"/>
      <c r="V7" s="1245"/>
      <c r="W7" s="1245"/>
      <c r="X7" s="1245"/>
      <c r="Y7" s="1245"/>
      <c r="Z7" s="1245"/>
      <c r="AA7" s="1245"/>
      <c r="AB7" s="1245"/>
      <c r="AC7" s="1245"/>
      <c r="AD7" s="1245"/>
      <c r="AE7" s="1245"/>
      <c r="AF7" s="1245"/>
      <c r="AG7" s="1245"/>
      <c r="AH7" s="1245"/>
      <c r="AI7" s="1245"/>
      <c r="AJ7" s="1245"/>
      <c r="AK7" s="1245"/>
      <c r="AL7" s="1245"/>
    </row>
    <row r="8" spans="1:38" ht="23.25" customHeight="1">
      <c r="A8" s="1231" t="s">
        <v>17</v>
      </c>
      <c r="B8" s="1231"/>
      <c r="C8" s="1231"/>
      <c r="D8" s="1231"/>
      <c r="E8" s="1231"/>
      <c r="F8" s="1231"/>
      <c r="G8" s="1231"/>
      <c r="H8" s="1231"/>
      <c r="I8" s="1231"/>
      <c r="J8" s="1231"/>
      <c r="K8" s="1231"/>
      <c r="L8" s="1231"/>
      <c r="M8" s="1231"/>
      <c r="N8" s="1231"/>
      <c r="O8" s="1231"/>
      <c r="P8" s="1231"/>
      <c r="Q8" s="1235">
        <v>0</v>
      </c>
      <c r="R8" s="1235"/>
      <c r="S8" s="1235"/>
      <c r="T8" s="1235"/>
      <c r="U8" s="1235"/>
      <c r="V8" s="1198">
        <v>1220</v>
      </c>
      <c r="W8" s="1198"/>
      <c r="X8" s="1198"/>
      <c r="Y8" s="1198"/>
      <c r="Z8" s="1198"/>
      <c r="AA8" s="1198"/>
      <c r="AB8" s="1232">
        <f>ROUND(Q8*V8,2)</f>
        <v>0</v>
      </c>
      <c r="AC8" s="1232"/>
      <c r="AD8" s="1232"/>
      <c r="AE8" s="1232"/>
      <c r="AF8" s="1232"/>
      <c r="AG8" s="1232"/>
      <c r="AH8" s="1232"/>
      <c r="AI8" s="1232"/>
      <c r="AJ8" s="1232"/>
      <c r="AK8" s="1232"/>
      <c r="AL8" s="1232"/>
    </row>
    <row r="9" spans="1:38">
      <c r="A9" s="1231" t="s">
        <v>18</v>
      </c>
      <c r="B9" s="1231"/>
      <c r="C9" s="1231"/>
      <c r="D9" s="1231"/>
      <c r="E9" s="1231"/>
      <c r="F9" s="1231"/>
      <c r="G9" s="1231"/>
      <c r="H9" s="1231"/>
      <c r="I9" s="1231"/>
      <c r="J9" s="1231"/>
      <c r="K9" s="1231"/>
      <c r="L9" s="1231"/>
      <c r="M9" s="1231"/>
      <c r="N9" s="1231"/>
      <c r="O9" s="1231"/>
      <c r="P9" s="1231"/>
      <c r="Q9" s="1235">
        <v>0</v>
      </c>
      <c r="R9" s="1235"/>
      <c r="S9" s="1235"/>
      <c r="T9" s="1235"/>
      <c r="U9" s="1235"/>
      <c r="V9" s="1198">
        <v>820</v>
      </c>
      <c r="W9" s="1198"/>
      <c r="X9" s="1198"/>
      <c r="Y9" s="1198"/>
      <c r="Z9" s="1198"/>
      <c r="AA9" s="1198"/>
      <c r="AB9" s="1232">
        <f>ROUND(Q9*V9,2)</f>
        <v>0</v>
      </c>
      <c r="AC9" s="1232"/>
      <c r="AD9" s="1232"/>
      <c r="AE9" s="1232"/>
      <c r="AF9" s="1232"/>
      <c r="AG9" s="1232"/>
      <c r="AH9" s="1232"/>
      <c r="AI9" s="1232"/>
      <c r="AJ9" s="1232"/>
      <c r="AK9" s="1232"/>
      <c r="AL9" s="1232"/>
    </row>
    <row r="10" spans="1:38" ht="15" customHeight="1">
      <c r="A10" s="1227" t="s">
        <v>16</v>
      </c>
      <c r="B10" s="1227"/>
      <c r="C10" s="1227"/>
      <c r="D10" s="1227"/>
      <c r="E10" s="1227"/>
      <c r="F10" s="1227"/>
      <c r="G10" s="1227"/>
      <c r="H10" s="1227"/>
      <c r="I10" s="1227"/>
      <c r="J10" s="1227"/>
      <c r="K10" s="1227"/>
      <c r="L10" s="1227"/>
      <c r="M10" s="1227"/>
      <c r="N10" s="1227"/>
      <c r="O10" s="1227"/>
      <c r="P10" s="1227"/>
      <c r="Q10" s="1243">
        <v>1</v>
      </c>
      <c r="R10" s="1243"/>
      <c r="S10" s="1243"/>
      <c r="T10" s="1243"/>
      <c r="U10" s="1243"/>
      <c r="V10" s="1210">
        <v>750</v>
      </c>
      <c r="W10" s="1210"/>
      <c r="X10" s="1210"/>
      <c r="Y10" s="1210"/>
      <c r="Z10" s="1210"/>
      <c r="AA10" s="1210"/>
      <c r="AB10" s="1246">
        <f>ROUND(Q10*V10,2)</f>
        <v>750</v>
      </c>
      <c r="AC10" s="1246"/>
      <c r="AD10" s="1246"/>
      <c r="AE10" s="1246"/>
      <c r="AF10" s="1246"/>
      <c r="AG10" s="1246"/>
      <c r="AH10" s="1246"/>
      <c r="AI10" s="1246"/>
      <c r="AJ10" s="1246"/>
      <c r="AK10" s="1246"/>
      <c r="AL10" s="1246"/>
    </row>
    <row r="11" spans="1:38">
      <c r="A11" s="1227"/>
      <c r="B11" s="1227"/>
      <c r="C11" s="1227"/>
      <c r="D11" s="1227"/>
      <c r="E11" s="1227"/>
      <c r="F11" s="1227"/>
      <c r="G11" s="1227"/>
      <c r="H11" s="1227"/>
      <c r="I11" s="1227"/>
      <c r="J11" s="1227"/>
      <c r="K11" s="1227"/>
      <c r="L11" s="1227"/>
      <c r="M11" s="1227"/>
      <c r="N11" s="1227"/>
      <c r="O11" s="1227"/>
      <c r="P11" s="1227"/>
      <c r="Q11" s="1244"/>
      <c r="R11" s="1244"/>
      <c r="S11" s="1244"/>
      <c r="T11" s="1244"/>
      <c r="U11" s="1244"/>
      <c r="V11" s="1210"/>
      <c r="W11" s="1210"/>
      <c r="X11" s="1210"/>
      <c r="Y11" s="1210"/>
      <c r="Z11" s="1210"/>
      <c r="AA11" s="1210"/>
      <c r="AB11" s="1246"/>
      <c r="AC11" s="1246"/>
      <c r="AD11" s="1246"/>
      <c r="AE11" s="1246"/>
      <c r="AF11" s="1246"/>
      <c r="AG11" s="1246"/>
      <c r="AH11" s="1246"/>
      <c r="AI11" s="1246"/>
      <c r="AJ11" s="1246"/>
      <c r="AK11" s="1246"/>
      <c r="AL11" s="1246"/>
    </row>
    <row r="12" spans="1:38" ht="11.25" customHeight="1">
      <c r="A12" s="1227"/>
      <c r="B12" s="1227"/>
      <c r="C12" s="1227"/>
      <c r="D12" s="1227"/>
      <c r="E12" s="1227"/>
      <c r="F12" s="1227"/>
      <c r="G12" s="1227"/>
      <c r="H12" s="1227"/>
      <c r="I12" s="1227"/>
      <c r="J12" s="1227"/>
      <c r="K12" s="1227"/>
      <c r="L12" s="1227"/>
      <c r="M12" s="1227"/>
      <c r="N12" s="1227"/>
      <c r="O12" s="1227"/>
      <c r="P12" s="1227"/>
      <c r="Q12" s="1244"/>
      <c r="R12" s="1244"/>
      <c r="S12" s="1244"/>
      <c r="T12" s="1244"/>
      <c r="U12" s="1244"/>
      <c r="V12" s="1210"/>
      <c r="W12" s="1210"/>
      <c r="X12" s="1210"/>
      <c r="Y12" s="1210"/>
      <c r="Z12" s="1210"/>
      <c r="AA12" s="1210"/>
      <c r="AB12" s="1246"/>
      <c r="AC12" s="1246"/>
      <c r="AD12" s="1246"/>
      <c r="AE12" s="1246"/>
      <c r="AF12" s="1246"/>
      <c r="AG12" s="1246"/>
      <c r="AH12" s="1246"/>
      <c r="AI12" s="1246"/>
      <c r="AJ12" s="1246"/>
      <c r="AK12" s="1246"/>
      <c r="AL12" s="1246"/>
    </row>
    <row r="13" spans="1:38" ht="10.5" customHeight="1">
      <c r="A13" s="1227"/>
      <c r="B13" s="1227"/>
      <c r="C13" s="1227"/>
      <c r="D13" s="1227"/>
      <c r="E13" s="1227"/>
      <c r="F13" s="1227"/>
      <c r="G13" s="1227"/>
      <c r="H13" s="1227"/>
      <c r="I13" s="1227"/>
      <c r="J13" s="1227"/>
      <c r="K13" s="1227"/>
      <c r="L13" s="1227"/>
      <c r="M13" s="1227"/>
      <c r="N13" s="1227"/>
      <c r="O13" s="1227"/>
      <c r="P13" s="1227"/>
      <c r="Q13" s="1244"/>
      <c r="R13" s="1244"/>
      <c r="S13" s="1244"/>
      <c r="T13" s="1244"/>
      <c r="U13" s="1244"/>
      <c r="V13" s="1210"/>
      <c r="W13" s="1210"/>
      <c r="X13" s="1210"/>
      <c r="Y13" s="1210"/>
      <c r="Z13" s="1210"/>
      <c r="AA13" s="1210"/>
      <c r="AB13" s="1246"/>
      <c r="AC13" s="1246"/>
      <c r="AD13" s="1246"/>
      <c r="AE13" s="1246"/>
      <c r="AF13" s="1246"/>
      <c r="AG13" s="1246"/>
      <c r="AH13" s="1246"/>
      <c r="AI13" s="1246"/>
      <c r="AJ13" s="1246"/>
      <c r="AK13" s="1246"/>
      <c r="AL13" s="1246"/>
    </row>
    <row r="14" spans="1:38" ht="34.5" customHeight="1">
      <c r="A14" s="1227"/>
      <c r="B14" s="1227"/>
      <c r="C14" s="1227"/>
      <c r="D14" s="1227"/>
      <c r="E14" s="1227"/>
      <c r="F14" s="1227"/>
      <c r="G14" s="1227"/>
      <c r="H14" s="1227"/>
      <c r="I14" s="1227"/>
      <c r="J14" s="1227"/>
      <c r="K14" s="1227"/>
      <c r="L14" s="1227"/>
      <c r="M14" s="1227"/>
      <c r="N14" s="1227"/>
      <c r="O14" s="1227"/>
      <c r="P14" s="1227"/>
      <c r="Q14" s="1244"/>
      <c r="R14" s="1244"/>
      <c r="S14" s="1244"/>
      <c r="T14" s="1244"/>
      <c r="U14" s="1244"/>
      <c r="V14" s="1210"/>
      <c r="W14" s="1210"/>
      <c r="X14" s="1210"/>
      <c r="Y14" s="1210"/>
      <c r="Z14" s="1210"/>
      <c r="AA14" s="1210"/>
      <c r="AB14" s="1246"/>
      <c r="AC14" s="1246"/>
      <c r="AD14" s="1246"/>
      <c r="AE14" s="1246"/>
      <c r="AF14" s="1246"/>
      <c r="AG14" s="1246"/>
      <c r="AH14" s="1246"/>
      <c r="AI14" s="1246"/>
      <c r="AJ14" s="1246"/>
      <c r="AK14" s="1246"/>
      <c r="AL14" s="1246"/>
    </row>
    <row r="15" spans="1:38" ht="30.75" customHeight="1">
      <c r="A15" s="1227" t="s">
        <v>19</v>
      </c>
      <c r="B15" s="1227"/>
      <c r="C15" s="1227"/>
      <c r="D15" s="1227"/>
      <c r="E15" s="1227"/>
      <c r="F15" s="1227"/>
      <c r="G15" s="1227"/>
      <c r="H15" s="1227"/>
      <c r="I15" s="1227"/>
      <c r="J15" s="1227"/>
      <c r="K15" s="1227"/>
      <c r="L15" s="1227"/>
      <c r="M15" s="1227"/>
      <c r="N15" s="1227"/>
      <c r="O15" s="1227"/>
      <c r="P15" s="1227"/>
      <c r="Q15" s="1235">
        <v>0</v>
      </c>
      <c r="R15" s="1235"/>
      <c r="S15" s="1235"/>
      <c r="T15" s="1235"/>
      <c r="U15" s="1235"/>
      <c r="V15" s="1198">
        <v>650</v>
      </c>
      <c r="W15" s="1198"/>
      <c r="X15" s="1198"/>
      <c r="Y15" s="1198"/>
      <c r="Z15" s="1198"/>
      <c r="AA15" s="1198"/>
      <c r="AB15" s="1232">
        <f>ROUND(Q15*V15,2)</f>
        <v>0</v>
      </c>
      <c r="AC15" s="1232"/>
      <c r="AD15" s="1232"/>
      <c r="AE15" s="1232"/>
      <c r="AF15" s="1232"/>
      <c r="AG15" s="1232"/>
      <c r="AH15" s="1232"/>
      <c r="AI15" s="1232"/>
      <c r="AJ15" s="1232"/>
      <c r="AK15" s="1232"/>
      <c r="AL15" s="1232"/>
    </row>
    <row r="16" spans="1:38" ht="30" customHeight="1">
      <c r="A16" s="1227" t="s">
        <v>20</v>
      </c>
      <c r="B16" s="1227"/>
      <c r="C16" s="1227"/>
      <c r="D16" s="1227"/>
      <c r="E16" s="1227"/>
      <c r="F16" s="1227"/>
      <c r="G16" s="1227"/>
      <c r="H16" s="1227"/>
      <c r="I16" s="1227"/>
      <c r="J16" s="1227"/>
      <c r="K16" s="1227"/>
      <c r="L16" s="1227"/>
      <c r="M16" s="1227"/>
      <c r="N16" s="1227"/>
      <c r="O16" s="1227"/>
      <c r="P16" s="1227"/>
      <c r="Q16" s="1209">
        <f>Dati!B37</f>
        <v>0</v>
      </c>
      <c r="R16" s="1209"/>
      <c r="S16" s="1209"/>
      <c r="T16" s="1209"/>
      <c r="U16" s="1209"/>
      <c r="V16" s="1210">
        <v>30</v>
      </c>
      <c r="W16" s="1210"/>
      <c r="X16" s="1210"/>
      <c r="Y16" s="1210"/>
      <c r="Z16" s="1210"/>
      <c r="AA16" s="1210"/>
      <c r="AB16" s="1246">
        <f>ROUND(Q16*V16,2)</f>
        <v>0</v>
      </c>
      <c r="AC16" s="1246"/>
      <c r="AD16" s="1246"/>
      <c r="AE16" s="1246"/>
      <c r="AF16" s="1246"/>
      <c r="AG16" s="1246"/>
      <c r="AH16" s="1246"/>
      <c r="AI16" s="1246"/>
      <c r="AJ16" s="1246"/>
      <c r="AK16" s="1246"/>
      <c r="AL16" s="1246"/>
    </row>
    <row r="17" spans="1:59" ht="26.25" customHeight="1">
      <c r="A17" s="1269" t="s">
        <v>945</v>
      </c>
      <c r="B17" s="1269"/>
      <c r="C17" s="1269"/>
      <c r="D17" s="1269"/>
      <c r="E17" s="1269"/>
      <c r="F17" s="1269"/>
      <c r="G17" s="1269"/>
      <c r="H17" s="1269"/>
      <c r="I17" s="1269"/>
      <c r="J17" s="1269"/>
      <c r="K17" s="1269"/>
      <c r="L17" s="1269"/>
      <c r="M17" s="1269"/>
      <c r="N17" s="1269"/>
      <c r="O17" s="1269"/>
      <c r="P17" s="1269"/>
      <c r="Q17" s="1269"/>
      <c r="R17" s="1269"/>
      <c r="S17" s="1269"/>
      <c r="T17" s="1269"/>
      <c r="U17" s="1269"/>
      <c r="V17" s="1269"/>
      <c r="W17" s="1269"/>
      <c r="X17" s="1269"/>
      <c r="Y17" s="1269"/>
      <c r="Z17" s="1269"/>
      <c r="AA17" s="1269"/>
      <c r="AB17" s="1268">
        <f>AB10+AB16</f>
        <v>750</v>
      </c>
      <c r="AC17" s="1268"/>
      <c r="AD17" s="1268"/>
      <c r="AE17" s="1268"/>
      <c r="AF17" s="1268"/>
      <c r="AG17" s="1268"/>
      <c r="AH17" s="1268"/>
      <c r="AI17" s="1268"/>
      <c r="AJ17" s="1268"/>
      <c r="AK17" s="1268"/>
      <c r="AL17" s="1268"/>
      <c r="AM17" s="654" t="s">
        <v>543</v>
      </c>
    </row>
    <row r="18" spans="1:59" ht="45" customHeight="1">
      <c r="A18" s="1270" t="str">
        <f>A24</f>
        <v>INDENNITA' di DIREZIONE  (parte fissa)  al SOSTITUTO D.S.G.A.</v>
      </c>
      <c r="B18" s="1270"/>
      <c r="C18" s="1270"/>
      <c r="D18" s="1270"/>
      <c r="E18" s="1270"/>
      <c r="F18" s="1270"/>
      <c r="G18" s="1270"/>
      <c r="H18" s="1270"/>
      <c r="I18" s="1270"/>
      <c r="J18" s="1270"/>
      <c r="K18" s="1270"/>
      <c r="L18" s="1270"/>
      <c r="M18" s="1270"/>
      <c r="N18" s="1270"/>
      <c r="O18" s="1270"/>
      <c r="P18" s="1270"/>
      <c r="Q18" s="1270"/>
      <c r="R18" s="1270"/>
      <c r="S18" s="1270"/>
      <c r="T18" s="1270"/>
      <c r="U18" s="1270"/>
      <c r="V18" s="1270"/>
      <c r="W18" s="1270"/>
      <c r="X18" s="1270"/>
      <c r="Y18" s="1270"/>
      <c r="Z18" s="1270"/>
      <c r="AA18" s="1270"/>
      <c r="AB18" s="1270"/>
      <c r="AC18" s="1270"/>
      <c r="AD18" s="1270"/>
      <c r="AE18" s="1270"/>
      <c r="AF18" s="1270"/>
      <c r="AG18" s="1270"/>
      <c r="AH18" s="1270"/>
      <c r="AI18" s="1270"/>
      <c r="AJ18" s="1270"/>
      <c r="AK18" s="1270"/>
      <c r="AL18" s="1270"/>
    </row>
    <row r="19" spans="1:59" ht="17.25" customHeight="1">
      <c r="A19" s="1245" t="s">
        <v>864</v>
      </c>
      <c r="B19" s="1245"/>
      <c r="C19" s="1245"/>
      <c r="D19" s="1245"/>
      <c r="E19" s="1245"/>
      <c r="F19" s="1245"/>
      <c r="G19" s="1245"/>
      <c r="H19" s="1245"/>
      <c r="I19" s="1245"/>
      <c r="J19" s="1245"/>
      <c r="K19" s="1245"/>
      <c r="L19" s="1245"/>
      <c r="M19" s="1245"/>
      <c r="N19" s="1245"/>
      <c r="O19" s="1245"/>
      <c r="P19" s="1245"/>
      <c r="Q19" s="1245"/>
      <c r="R19" s="1245"/>
      <c r="S19" s="1245"/>
      <c r="T19" s="1245"/>
      <c r="U19" s="1245"/>
      <c r="V19" s="1245"/>
      <c r="W19" s="1245"/>
      <c r="X19" s="1245"/>
      <c r="Y19" s="1245"/>
      <c r="Z19" s="1245"/>
      <c r="AA19" s="1245"/>
      <c r="AB19" s="1245"/>
      <c r="AC19" s="1245"/>
      <c r="AD19" s="1245"/>
      <c r="AE19" s="1245"/>
      <c r="AF19" s="1245"/>
      <c r="AG19" s="1245"/>
      <c r="AH19" s="1245"/>
      <c r="AI19" s="1245"/>
      <c r="AJ19" s="1245"/>
      <c r="AK19" s="1245"/>
      <c r="AL19" s="1245"/>
    </row>
    <row r="20" spans="1:59" ht="20.25" customHeight="1">
      <c r="A20" s="1267" t="s">
        <v>254</v>
      </c>
      <c r="B20" s="1267"/>
      <c r="C20" s="1267"/>
      <c r="D20" s="1267"/>
      <c r="E20" s="1267"/>
      <c r="F20" s="1267"/>
      <c r="G20" s="1267"/>
      <c r="H20" s="1267"/>
      <c r="I20" s="1267"/>
      <c r="J20" s="1267"/>
      <c r="K20" s="1267"/>
      <c r="L20" s="1267"/>
      <c r="M20" s="1267"/>
      <c r="N20" s="1267"/>
      <c r="O20" s="1267"/>
      <c r="P20" s="1267"/>
      <c r="Q20" s="1267"/>
      <c r="R20" s="1267"/>
      <c r="S20" s="1267"/>
      <c r="T20" s="1267"/>
      <c r="U20" s="1267"/>
      <c r="V20" s="1267"/>
      <c r="W20" s="1267"/>
      <c r="X20" s="1267"/>
      <c r="Y20" s="1267"/>
      <c r="Z20" s="1267"/>
      <c r="AA20" s="1267"/>
      <c r="AB20" s="1267"/>
      <c r="AC20" s="1267"/>
      <c r="AD20" s="1267"/>
      <c r="AE20" s="1267"/>
      <c r="AF20" s="1267"/>
      <c r="AG20" s="1267"/>
      <c r="AH20" s="1267"/>
      <c r="AI20" s="1267"/>
      <c r="AJ20" s="1267"/>
      <c r="AK20" s="1267"/>
      <c r="AL20" s="1267"/>
      <c r="AM20" s="655"/>
    </row>
    <row r="21" spans="1:59" ht="21" customHeight="1">
      <c r="A21" s="1261" t="s">
        <v>21</v>
      </c>
      <c r="B21" s="1262"/>
      <c r="C21" s="1262"/>
      <c r="D21" s="1262"/>
      <c r="E21" s="1262"/>
      <c r="F21" s="1262"/>
      <c r="G21" s="1262"/>
      <c r="H21" s="1262"/>
      <c r="I21" s="1262"/>
      <c r="J21" s="1262"/>
      <c r="K21" s="1262"/>
      <c r="L21" s="1262"/>
      <c r="M21" s="1262"/>
      <c r="N21" s="1262"/>
      <c r="O21" s="1262"/>
      <c r="P21" s="1262"/>
      <c r="Q21" s="1262"/>
      <c r="R21" s="1262"/>
      <c r="S21" s="1262"/>
      <c r="T21" s="1262"/>
      <c r="U21" s="1262"/>
      <c r="V21" s="1263"/>
      <c r="W21" s="1264">
        <v>165.35</v>
      </c>
      <c r="X21" s="1265"/>
      <c r="Y21" s="656" t="s">
        <v>22</v>
      </c>
      <c r="Z21" s="1260">
        <v>12</v>
      </c>
      <c r="AA21" s="1260"/>
      <c r="AB21" s="1253">
        <v>1984.2</v>
      </c>
      <c r="AC21" s="1253"/>
      <c r="AD21" s="1253"/>
      <c r="AE21" s="1253"/>
      <c r="AF21" s="1253"/>
      <c r="AG21" s="1253"/>
      <c r="AH21" s="1253"/>
      <c r="AI21" s="1253"/>
      <c r="AJ21" s="1253"/>
      <c r="AK21" s="1253"/>
      <c r="AL21" s="1253"/>
    </row>
    <row r="22" spans="1:59" ht="21" customHeight="1">
      <c r="A22" s="1248" t="s">
        <v>253</v>
      </c>
      <c r="B22" s="1249"/>
      <c r="C22" s="1249"/>
      <c r="D22" s="1249"/>
      <c r="E22" s="1249"/>
      <c r="F22" s="1249"/>
      <c r="G22" s="1249"/>
      <c r="H22" s="1249"/>
      <c r="I22" s="1249"/>
      <c r="J22" s="1249"/>
      <c r="K22" s="1249"/>
      <c r="L22" s="1249"/>
      <c r="M22" s="1249"/>
      <c r="N22" s="1249"/>
      <c r="O22" s="1249"/>
      <c r="P22" s="1249"/>
      <c r="Q22" s="1249"/>
      <c r="R22" s="1249"/>
      <c r="S22" s="1249"/>
      <c r="T22" s="1249"/>
      <c r="U22" s="1249"/>
      <c r="V22" s="1249"/>
      <c r="W22" s="1258">
        <f>73.7+6.4</f>
        <v>80.100000000000009</v>
      </c>
      <c r="X22" s="1259"/>
      <c r="Y22" s="656" t="s">
        <v>22</v>
      </c>
      <c r="Z22" s="1260">
        <v>12</v>
      </c>
      <c r="AA22" s="1260"/>
      <c r="AB22" s="1253">
        <f>W22*Z22</f>
        <v>961.2</v>
      </c>
      <c r="AC22" s="1253"/>
      <c r="AD22" s="1253"/>
      <c r="AE22" s="1253"/>
      <c r="AF22" s="1253"/>
      <c r="AG22" s="1253"/>
      <c r="AH22" s="1253"/>
      <c r="AI22" s="1253"/>
      <c r="AJ22" s="1253"/>
      <c r="AK22" s="1253"/>
      <c r="AL22" s="1253"/>
    </row>
    <row r="23" spans="1:59" ht="18.75" customHeight="1">
      <c r="A23" s="1255" t="s">
        <v>252</v>
      </c>
      <c r="B23" s="1256"/>
      <c r="C23" s="1256"/>
      <c r="D23" s="1256"/>
      <c r="E23" s="1256"/>
      <c r="F23" s="1256"/>
      <c r="G23" s="1256"/>
      <c r="H23" s="1256"/>
      <c r="I23" s="1256"/>
      <c r="J23" s="1256"/>
      <c r="K23" s="1256"/>
      <c r="L23" s="1256"/>
      <c r="M23" s="1256"/>
      <c r="N23" s="1256"/>
      <c r="O23" s="1256"/>
      <c r="P23" s="1256"/>
      <c r="Q23" s="1256"/>
      <c r="R23" s="1256"/>
      <c r="S23" s="1256"/>
      <c r="T23" s="1256"/>
      <c r="U23" s="1256"/>
      <c r="V23" s="1256"/>
      <c r="W23" s="1256"/>
      <c r="X23" s="1256"/>
      <c r="Y23" s="1256"/>
      <c r="Z23" s="1256"/>
      <c r="AA23" s="1256"/>
      <c r="AB23" s="1256"/>
      <c r="AC23" s="1256"/>
      <c r="AD23" s="1256"/>
      <c r="AE23" s="1256"/>
      <c r="AF23" s="1256"/>
      <c r="AG23" s="1256"/>
      <c r="AH23" s="1256"/>
      <c r="AI23" s="1256"/>
      <c r="AJ23" s="1256"/>
      <c r="AK23" s="1256"/>
      <c r="AL23" s="1257"/>
    </row>
    <row r="24" spans="1:59" ht="21" customHeight="1">
      <c r="A24" s="1254" t="str">
        <f>A27</f>
        <v>INDENNITA' di DIREZIONE  (parte fissa)  al SOSTITUTO D.S.G.A.</v>
      </c>
      <c r="B24" s="1254"/>
      <c r="C24" s="1254"/>
      <c r="D24" s="1254"/>
      <c r="E24" s="1254"/>
      <c r="F24" s="1254"/>
      <c r="G24" s="1254"/>
      <c r="H24" s="1254"/>
      <c r="I24" s="1254"/>
      <c r="J24" s="1254"/>
      <c r="K24" s="1254"/>
      <c r="L24" s="1254"/>
      <c r="M24" s="1254"/>
      <c r="N24" s="1254"/>
      <c r="O24" s="1254"/>
      <c r="P24" s="1254"/>
      <c r="Q24" s="1254"/>
      <c r="R24" s="1254"/>
      <c r="S24" s="1254"/>
      <c r="T24" s="1254"/>
      <c r="U24" s="1254"/>
      <c r="V24" s="1254"/>
      <c r="W24" s="1254"/>
      <c r="X24" s="1254"/>
      <c r="Y24" s="1254"/>
      <c r="Z24" s="1254"/>
      <c r="AA24" s="1254"/>
      <c r="AB24" s="1250">
        <f>ROUND(AB21-AB22,2)</f>
        <v>1023</v>
      </c>
      <c r="AC24" s="1251"/>
      <c r="AD24" s="1251"/>
      <c r="AE24" s="1251"/>
      <c r="AF24" s="1251"/>
      <c r="AG24" s="1251"/>
      <c r="AH24" s="1251"/>
      <c r="AI24" s="1251"/>
      <c r="AJ24" s="1251"/>
      <c r="AK24" s="1251"/>
      <c r="AL24" s="1252"/>
    </row>
    <row r="25" spans="1:59" ht="11.25" customHeight="1">
      <c r="A25" s="1202"/>
      <c r="B25" s="1202"/>
      <c r="C25" s="1202"/>
      <c r="D25" s="1202"/>
      <c r="E25" s="1202"/>
      <c r="F25" s="1202"/>
      <c r="G25" s="1202"/>
      <c r="H25" s="1202"/>
      <c r="I25" s="1202"/>
      <c r="J25" s="1202"/>
      <c r="K25" s="1202"/>
      <c r="L25" s="1202"/>
      <c r="M25" s="1202"/>
      <c r="N25" s="1202"/>
      <c r="O25" s="1202"/>
      <c r="P25" s="1202"/>
      <c r="Q25" s="1202"/>
      <c r="R25" s="1202"/>
      <c r="S25" s="1202"/>
      <c r="T25" s="1202"/>
      <c r="U25" s="1202"/>
      <c r="V25" s="1202"/>
      <c r="W25" s="1202"/>
      <c r="X25" s="1202"/>
      <c r="Y25" s="1202"/>
      <c r="Z25" s="1202"/>
      <c r="AA25" s="1202"/>
      <c r="AB25" s="1202"/>
      <c r="AC25" s="1202"/>
      <c r="AD25" s="1202"/>
      <c r="AE25" s="1202"/>
      <c r="AF25" s="1202"/>
      <c r="AG25" s="1202"/>
      <c r="AH25" s="1202"/>
      <c r="AI25" s="1202"/>
      <c r="AJ25" s="1202"/>
      <c r="AK25" s="1202"/>
      <c r="AL25" s="1202"/>
    </row>
    <row r="26" spans="1:59" ht="14.25" customHeight="1">
      <c r="A26" s="1206" t="str">
        <f>A17</f>
        <v>INDENNITA'  D.S.G.A.</v>
      </c>
      <c r="B26" s="1207"/>
      <c r="C26" s="1207"/>
      <c r="D26" s="1207"/>
      <c r="E26" s="1207"/>
      <c r="F26" s="1207"/>
      <c r="G26" s="1207"/>
      <c r="H26" s="1207"/>
      <c r="I26" s="1207"/>
      <c r="J26" s="1207"/>
      <c r="K26" s="1207"/>
      <c r="L26" s="1207"/>
      <c r="M26" s="1207"/>
      <c r="N26" s="1207"/>
      <c r="O26" s="1207"/>
      <c r="P26" s="1207"/>
      <c r="Q26" s="1207"/>
      <c r="R26" s="1207"/>
      <c r="S26" s="1207"/>
      <c r="T26" s="1207"/>
      <c r="U26" s="1207"/>
      <c r="V26" s="1207"/>
      <c r="W26" s="1207"/>
      <c r="X26" s="1207"/>
      <c r="Y26" s="1207"/>
      <c r="Z26" s="1207"/>
      <c r="AA26" s="1208"/>
      <c r="AB26" s="1205">
        <f>AB8+AB9+AB10+AB15+AB16</f>
        <v>750</v>
      </c>
      <c r="AC26" s="1205"/>
      <c r="AD26" s="1205"/>
      <c r="AE26" s="1205"/>
      <c r="AF26" s="1205"/>
      <c r="AG26" s="1205"/>
      <c r="AH26" s="1205"/>
      <c r="AI26" s="1205"/>
      <c r="AJ26" s="1205"/>
      <c r="AK26" s="1205"/>
      <c r="AL26" s="1205"/>
    </row>
    <row r="27" spans="1:59" ht="21" customHeight="1">
      <c r="A27" s="1199" t="s">
        <v>251</v>
      </c>
      <c r="B27" s="1200"/>
      <c r="C27" s="1200"/>
      <c r="D27" s="1200"/>
      <c r="E27" s="1200"/>
      <c r="F27" s="1200"/>
      <c r="G27" s="1200"/>
      <c r="H27" s="1200"/>
      <c r="I27" s="1200"/>
      <c r="J27" s="1200"/>
      <c r="K27" s="1200"/>
      <c r="L27" s="1200"/>
      <c r="M27" s="1200"/>
      <c r="N27" s="1200"/>
      <c r="O27" s="1200"/>
      <c r="P27" s="1200"/>
      <c r="Q27" s="1200"/>
      <c r="R27" s="1200"/>
      <c r="S27" s="1200"/>
      <c r="T27" s="1200"/>
      <c r="U27" s="1200"/>
      <c r="V27" s="1200"/>
      <c r="W27" s="1200"/>
      <c r="X27" s="1200"/>
      <c r="Y27" s="1200"/>
      <c r="Z27" s="1200"/>
      <c r="AA27" s="1201"/>
      <c r="AB27" s="1204">
        <f>AB24</f>
        <v>1023</v>
      </c>
      <c r="AC27" s="1204"/>
      <c r="AD27" s="1204"/>
      <c r="AE27" s="1204"/>
      <c r="AF27" s="1204"/>
      <c r="AG27" s="1204"/>
      <c r="AH27" s="1204"/>
      <c r="AI27" s="1204"/>
      <c r="AJ27" s="1204"/>
      <c r="AK27" s="1204"/>
      <c r="AL27" s="1204"/>
    </row>
    <row r="28" spans="1:59" ht="14.25" customHeight="1">
      <c r="A28" s="1212" t="s">
        <v>137</v>
      </c>
      <c r="B28" s="1213"/>
      <c r="C28" s="1213"/>
      <c r="D28" s="1213"/>
      <c r="E28" s="1213"/>
      <c r="F28" s="1213"/>
      <c r="G28" s="1213"/>
      <c r="H28" s="1213"/>
      <c r="I28" s="1213"/>
      <c r="J28" s="1213"/>
      <c r="K28" s="1213"/>
      <c r="L28" s="1213"/>
      <c r="M28" s="1213"/>
      <c r="N28" s="1213"/>
      <c r="O28" s="1213"/>
      <c r="P28" s="1213"/>
      <c r="Q28" s="1213"/>
      <c r="R28" s="1213"/>
      <c r="S28" s="1213"/>
      <c r="T28" s="1213"/>
      <c r="U28" s="1213"/>
      <c r="V28" s="1213"/>
      <c r="W28" s="1213"/>
      <c r="X28" s="1213"/>
      <c r="Y28" s="1213"/>
      <c r="Z28" s="1213"/>
      <c r="AA28" s="1214"/>
      <c r="AB28" s="1217">
        <f>AB26+AB27</f>
        <v>1773</v>
      </c>
      <c r="AC28" s="1218"/>
      <c r="AD28" s="1218"/>
      <c r="AE28" s="1218"/>
      <c r="AF28" s="1218"/>
      <c r="AG28" s="1218"/>
      <c r="AH28" s="1218"/>
      <c r="AI28" s="1218"/>
      <c r="AJ28" s="1218"/>
      <c r="AK28" s="1218"/>
      <c r="AL28" s="1219"/>
      <c r="AM28" s="654" t="s">
        <v>544</v>
      </c>
      <c r="AN28" s="657"/>
      <c r="AO28" s="657"/>
      <c r="AP28" s="657"/>
      <c r="AQ28" s="657"/>
      <c r="AR28" s="657"/>
      <c r="AS28" s="657"/>
      <c r="AT28" s="657"/>
      <c r="AU28" s="657"/>
      <c r="AV28" s="657"/>
      <c r="AW28" s="657"/>
      <c r="AX28" s="657"/>
      <c r="AY28" s="657"/>
      <c r="AZ28" s="657"/>
      <c r="BA28" s="657"/>
      <c r="BB28" s="657"/>
      <c r="BC28" s="657"/>
      <c r="BD28" s="657"/>
      <c r="BE28" s="657"/>
      <c r="BF28" s="657"/>
      <c r="BG28" s="657"/>
    </row>
    <row r="29" spans="1:59" ht="33" customHeight="1">
      <c r="A29" s="1215" t="s">
        <v>250</v>
      </c>
      <c r="B29" s="1215"/>
      <c r="C29" s="1215"/>
      <c r="D29" s="1215"/>
      <c r="E29" s="1215"/>
      <c r="F29" s="1215"/>
      <c r="G29" s="1215"/>
      <c r="H29" s="1215"/>
      <c r="I29" s="1215"/>
      <c r="J29" s="1215"/>
      <c r="K29" s="1215"/>
      <c r="L29" s="1215"/>
      <c r="M29" s="1215"/>
      <c r="N29" s="1215"/>
      <c r="O29" s="1215"/>
      <c r="P29" s="1215"/>
      <c r="Q29" s="1215"/>
      <c r="R29" s="1215"/>
      <c r="S29" s="1215"/>
      <c r="T29" s="1215"/>
      <c r="U29" s="1215"/>
      <c r="V29" s="1215"/>
      <c r="W29" s="1215"/>
      <c r="X29" s="1215"/>
      <c r="Y29" s="1215"/>
      <c r="Z29" s="1215"/>
      <c r="AA29" s="1215"/>
      <c r="AB29" s="1215"/>
      <c r="AC29" s="1215"/>
      <c r="AD29" s="1215"/>
      <c r="AE29" s="1215"/>
      <c r="AF29" s="1215"/>
      <c r="AG29" s="1215"/>
      <c r="AH29" s="1215"/>
      <c r="AI29" s="1215"/>
      <c r="AJ29" s="1215"/>
      <c r="AK29" s="1215"/>
      <c r="AL29" s="1215"/>
    </row>
    <row r="30" spans="1:59" ht="30.75" customHeight="1">
      <c r="A30" s="1220" t="s">
        <v>24</v>
      </c>
      <c r="B30" s="1220"/>
      <c r="C30" s="1220"/>
      <c r="D30" s="1220"/>
      <c r="E30" s="1220"/>
      <c r="F30" s="1220"/>
      <c r="G30" s="1220"/>
      <c r="H30" s="1220"/>
      <c r="I30" s="1220"/>
      <c r="J30" s="1220"/>
      <c r="K30" s="1220"/>
      <c r="L30" s="1220"/>
      <c r="M30" s="1220"/>
      <c r="N30" s="1216">
        <f>ROUND(AB26+AB27,2)</f>
        <v>1773</v>
      </c>
      <c r="O30" s="1216"/>
      <c r="P30" s="1216"/>
      <c r="Q30" s="1216"/>
      <c r="R30" s="658" t="s">
        <v>25</v>
      </c>
      <c r="S30" s="1238">
        <v>12</v>
      </c>
      <c r="T30" s="1238"/>
      <c r="U30" s="1238"/>
      <c r="V30" s="658" t="s">
        <v>25</v>
      </c>
      <c r="W30" s="1238">
        <v>30</v>
      </c>
      <c r="X30" s="1238"/>
      <c r="Y30" s="1238"/>
      <c r="Z30" s="1238"/>
      <c r="AA30" s="659" t="s">
        <v>85</v>
      </c>
      <c r="AB30" s="1216">
        <f>ROUND(N30/S30/W30,2)</f>
        <v>4.93</v>
      </c>
      <c r="AC30" s="1216"/>
      <c r="AD30" s="1216"/>
      <c r="AE30" s="1203" t="s">
        <v>249</v>
      </c>
      <c r="AF30" s="1203"/>
      <c r="AG30" s="1203"/>
      <c r="AH30" s="1203"/>
      <c r="AI30" s="1203"/>
      <c r="AJ30" s="1203"/>
      <c r="AK30" s="1242">
        <v>0</v>
      </c>
      <c r="AL30" s="1242"/>
    </row>
    <row r="31" spans="1:59">
      <c r="A31" s="1197" t="s">
        <v>248</v>
      </c>
      <c r="B31" s="1197"/>
      <c r="C31" s="1197"/>
      <c r="D31" s="1197"/>
      <c r="E31" s="1197"/>
      <c r="F31" s="1197"/>
      <c r="G31" s="1197"/>
      <c r="H31" s="1197"/>
      <c r="I31" s="1197"/>
      <c r="J31" s="1197"/>
      <c r="K31" s="1197"/>
      <c r="L31" s="1197"/>
      <c r="M31" s="1197"/>
      <c r="N31" s="1197"/>
      <c r="O31" s="1197"/>
      <c r="P31" s="1197"/>
      <c r="Q31" s="1197"/>
      <c r="R31" s="1197"/>
      <c r="S31" s="1197"/>
      <c r="T31" s="1197"/>
      <c r="U31" s="1197"/>
      <c r="V31" s="1197"/>
      <c r="W31" s="1197"/>
      <c r="X31" s="1197"/>
      <c r="Y31" s="1197"/>
      <c r="Z31" s="1197"/>
      <c r="AA31" s="1197"/>
      <c r="AB31" s="1239">
        <f>ROUND(AK30*AB30,2)</f>
        <v>0</v>
      </c>
      <c r="AC31" s="1240"/>
      <c r="AD31" s="1240"/>
      <c r="AE31" s="1240"/>
      <c r="AF31" s="1240"/>
      <c r="AG31" s="1240"/>
      <c r="AH31" s="1240"/>
      <c r="AI31" s="1240"/>
      <c r="AJ31" s="1240"/>
      <c r="AK31" s="1240"/>
      <c r="AL31" s="1241"/>
    </row>
    <row r="32" spans="1:59">
      <c r="A32" s="1202"/>
      <c r="B32" s="1202"/>
      <c r="C32" s="1202"/>
      <c r="D32" s="1202"/>
      <c r="E32" s="1202"/>
      <c r="F32" s="1202"/>
      <c r="G32" s="1202"/>
      <c r="H32" s="1202"/>
      <c r="I32" s="1202"/>
      <c r="J32" s="1202"/>
      <c r="K32" s="1202"/>
      <c r="L32" s="1202"/>
      <c r="M32" s="1202"/>
      <c r="N32" s="1202"/>
      <c r="O32" s="1202"/>
      <c r="P32" s="1202"/>
      <c r="Q32" s="1202"/>
      <c r="R32" s="1202"/>
      <c r="S32" s="1202"/>
      <c r="T32" s="1202"/>
      <c r="U32" s="1202"/>
      <c r="V32" s="1202"/>
      <c r="W32" s="1202"/>
      <c r="X32" s="1202"/>
      <c r="Y32" s="1202"/>
      <c r="Z32" s="1202"/>
      <c r="AA32" s="1202"/>
      <c r="AB32" s="1202"/>
      <c r="AC32" s="1202"/>
      <c r="AD32" s="1202"/>
      <c r="AE32" s="1202"/>
      <c r="AF32" s="1202"/>
      <c r="AG32" s="1202"/>
      <c r="AH32" s="1202"/>
      <c r="AI32" s="1202"/>
      <c r="AJ32" s="1202"/>
      <c r="AK32" s="1202"/>
      <c r="AL32" s="1202"/>
    </row>
    <row r="33" spans="1:38">
      <c r="A33" s="1197" t="s">
        <v>247</v>
      </c>
      <c r="B33" s="1197"/>
      <c r="C33" s="1197"/>
      <c r="D33" s="1197"/>
      <c r="E33" s="1197"/>
      <c r="F33" s="1197"/>
      <c r="G33" s="1197"/>
      <c r="H33" s="1197"/>
      <c r="I33" s="1197"/>
      <c r="J33" s="1197"/>
      <c r="K33" s="1197"/>
      <c r="L33" s="1197"/>
      <c r="M33" s="1197"/>
      <c r="N33" s="1197"/>
      <c r="O33" s="1197"/>
      <c r="P33" s="1197"/>
      <c r="Q33" s="1197"/>
      <c r="R33" s="1197"/>
      <c r="S33" s="1197"/>
      <c r="T33" s="1197"/>
      <c r="U33" s="1197"/>
      <c r="V33" s="1197"/>
      <c r="W33" s="1197"/>
      <c r="X33" s="1197"/>
      <c r="Y33" s="1197"/>
      <c r="Z33" s="1197"/>
      <c r="AA33" s="1197"/>
      <c r="AB33" s="1211">
        <f>ROUND(AB17+AB28+AB31,2)</f>
        <v>2523</v>
      </c>
      <c r="AC33" s="1211"/>
      <c r="AD33" s="1211"/>
      <c r="AE33" s="1211"/>
      <c r="AF33" s="1211"/>
      <c r="AG33" s="1211"/>
      <c r="AH33" s="1211"/>
      <c r="AI33" s="1211"/>
      <c r="AJ33" s="1211"/>
      <c r="AK33" s="1211"/>
      <c r="AL33" s="1211"/>
    </row>
  </sheetData>
  <sheetProtection sheet="1" objects="1" scenarios="1"/>
  <mergeCells count="73">
    <mergeCell ref="A19:AL19"/>
    <mergeCell ref="U5:X5"/>
    <mergeCell ref="A20:AL20"/>
    <mergeCell ref="V10:AA14"/>
    <mergeCell ref="AB17:AL17"/>
    <mergeCell ref="A17:AA17"/>
    <mergeCell ref="AB16:AL16"/>
    <mergeCell ref="A18:AL18"/>
    <mergeCell ref="A22:V22"/>
    <mergeCell ref="A25:AL25"/>
    <mergeCell ref="AB24:AL24"/>
    <mergeCell ref="AB21:AL21"/>
    <mergeCell ref="A24:AA24"/>
    <mergeCell ref="A23:AL23"/>
    <mergeCell ref="W22:X22"/>
    <mergeCell ref="AB22:AL22"/>
    <mergeCell ref="Z22:AA22"/>
    <mergeCell ref="A21:V21"/>
    <mergeCell ref="W21:X21"/>
    <mergeCell ref="Z21:AA21"/>
    <mergeCell ref="A2:F2"/>
    <mergeCell ref="G2:H2"/>
    <mergeCell ref="AE2:AF2"/>
    <mergeCell ref="A16:P16"/>
    <mergeCell ref="Q10:U14"/>
    <mergeCell ref="A7:AL7"/>
    <mergeCell ref="AB10:AL14"/>
    <mergeCell ref="V9:AA9"/>
    <mergeCell ref="AB8:AL8"/>
    <mergeCell ref="W2:X2"/>
    <mergeCell ref="Q8:U8"/>
    <mergeCell ref="V8:AA8"/>
    <mergeCell ref="P5:S5"/>
    <mergeCell ref="Y2:AD2"/>
    <mergeCell ref="Q2:V2"/>
    <mergeCell ref="W30:Z30"/>
    <mergeCell ref="S30:U30"/>
    <mergeCell ref="A31:AA31"/>
    <mergeCell ref="AB31:AL31"/>
    <mergeCell ref="AB30:AD30"/>
    <mergeCell ref="AK30:AL30"/>
    <mergeCell ref="A1:I1"/>
    <mergeCell ref="J1:AC1"/>
    <mergeCell ref="A15:P15"/>
    <mergeCell ref="AD1:AL1"/>
    <mergeCell ref="A6:AL6"/>
    <mergeCell ref="A10:P14"/>
    <mergeCell ref="A8:P8"/>
    <mergeCell ref="AB15:AL15"/>
    <mergeCell ref="I2:N2"/>
    <mergeCell ref="O2:P2"/>
    <mergeCell ref="AG2:AL2"/>
    <mergeCell ref="Q15:U15"/>
    <mergeCell ref="A3:AL4"/>
    <mergeCell ref="A9:P9"/>
    <mergeCell ref="Q9:U9"/>
    <mergeCell ref="AB9:AL9"/>
    <mergeCell ref="A33:AA33"/>
    <mergeCell ref="V15:AA15"/>
    <mergeCell ref="A27:AA27"/>
    <mergeCell ref="A32:AL32"/>
    <mergeCell ref="AE30:AJ30"/>
    <mergeCell ref="AB27:AL27"/>
    <mergeCell ref="AB26:AL26"/>
    <mergeCell ref="A26:AA26"/>
    <mergeCell ref="Q16:U16"/>
    <mergeCell ref="V16:AA16"/>
    <mergeCell ref="AB33:AL33"/>
    <mergeCell ref="A28:AA28"/>
    <mergeCell ref="A29:AL29"/>
    <mergeCell ref="N30:Q30"/>
    <mergeCell ref="AB28:AL28"/>
    <mergeCell ref="A30:M30"/>
  </mergeCells>
  <conditionalFormatting sqref="AK30">
    <cfRule type="cellIs" dxfId="2" priority="1" operator="notEqual">
      <formula>0</formula>
    </cfRule>
  </conditionalFormatting>
  <printOptions horizontalCentered="1"/>
  <pageMargins left="0.19685039370078741" right="0.19685039370078741" top="0.19685039370078741" bottom="0.19685039370078741" header="0.31496062992125984" footer="0.31496062992125984"/>
  <pageSetup paperSize="9" orientation="portrait" r:id="rId1"/>
  <headerFooter>
    <oddHeader>&amp;RALLEGATO 6</oddHeader>
  </headerFooter>
  <drawing r:id="rId2"/>
  <legacyDrawing r:id="rId3"/>
</worksheet>
</file>

<file path=xl/worksheets/sheet14.xml><?xml version="1.0" encoding="utf-8"?>
<worksheet xmlns="http://schemas.openxmlformats.org/spreadsheetml/2006/main" xmlns:r="http://schemas.openxmlformats.org/officeDocument/2006/relationships">
  <sheetPr codeName="Foglio7">
    <tabColor rgb="FFFF0000"/>
    <pageSetUpPr fitToPage="1"/>
  </sheetPr>
  <dimension ref="A1:H114"/>
  <sheetViews>
    <sheetView showGridLines="0" zoomScaleNormal="100" workbookViewId="0">
      <selection activeCell="D7" sqref="D7"/>
    </sheetView>
  </sheetViews>
  <sheetFormatPr defaultColWidth="8.88671875" defaultRowHeight="12.75"/>
  <cols>
    <col min="1" max="1" width="3.109375" style="669" customWidth="1"/>
    <col min="2" max="2" width="19.77734375" style="699" customWidth="1"/>
    <col min="3" max="3" width="61.21875" style="669" customWidth="1"/>
    <col min="4" max="4" width="6.33203125" style="669" customWidth="1"/>
    <col min="5" max="6" width="6.33203125" style="660" customWidth="1"/>
    <col min="7" max="7" width="15.109375" style="666" customWidth="1"/>
    <col min="8" max="8" width="13" style="660" customWidth="1"/>
    <col min="9" max="11" width="7" style="660" customWidth="1"/>
    <col min="12" max="16384" width="8.88671875" style="660"/>
  </cols>
  <sheetData>
    <row r="1" spans="1:8" ht="19.5">
      <c r="A1" s="1282" t="s">
        <v>279</v>
      </c>
      <c r="B1" s="1282"/>
      <c r="C1" s="1282"/>
      <c r="D1" s="1282"/>
      <c r="E1" s="1282"/>
      <c r="F1" s="1282"/>
      <c r="G1" s="1282"/>
    </row>
    <row r="2" spans="1:8" ht="27.75" customHeight="1">
      <c r="A2" s="1282" t="str">
        <f>Dati!B4</f>
        <v>2022/2023</v>
      </c>
      <c r="B2" s="1282"/>
      <c r="C2" s="1282"/>
      <c r="D2" s="1282"/>
      <c r="E2" s="1282"/>
      <c r="F2" s="1282"/>
      <c r="G2" s="1282"/>
    </row>
    <row r="3" spans="1:8">
      <c r="A3" s="661" t="s">
        <v>284</v>
      </c>
      <c r="B3" s="662"/>
      <c r="C3" s="663"/>
      <c r="D3" s="664"/>
      <c r="E3" s="664"/>
      <c r="F3" s="664"/>
      <c r="G3" s="665">
        <f>'2-RSU-informativa al dsga'!C28</f>
        <v>-227.07000000000002</v>
      </c>
      <c r="H3" s="666"/>
    </row>
    <row r="4" spans="1:8">
      <c r="A4" s="667" t="s">
        <v>999</v>
      </c>
      <c r="B4" s="668"/>
      <c r="D4" s="660"/>
      <c r="G4" s="670">
        <f>'2-RSU-informativa al dsga'!C34</f>
        <v>0</v>
      </c>
      <c r="H4" s="666"/>
    </row>
    <row r="5" spans="1:8">
      <c r="A5" s="671" t="str">
        <f>'2-RSU-informativa al dsga'!A42</f>
        <v>Risorse destinate ai soli AA</v>
      </c>
      <c r="B5" s="672"/>
      <c r="C5" s="673"/>
      <c r="D5" s="674"/>
      <c r="E5" s="674"/>
      <c r="F5" s="674"/>
      <c r="G5" s="675">
        <f>'2-RSU-informativa al dsga'!C42</f>
        <v>0</v>
      </c>
    </row>
    <row r="6" spans="1:8" s="669" customFormat="1" ht="20.25" customHeight="1">
      <c r="A6" s="1274" t="s">
        <v>553</v>
      </c>
      <c r="B6" s="1275"/>
      <c r="C6" s="1276"/>
      <c r="D6" s="676" t="s">
        <v>148</v>
      </c>
      <c r="E6" s="676" t="s">
        <v>83</v>
      </c>
      <c r="F6" s="676" t="s">
        <v>149</v>
      </c>
      <c r="G6" s="677" t="s">
        <v>150</v>
      </c>
    </row>
    <row r="7" spans="1:8" ht="16.5" customHeight="1">
      <c r="A7" s="678">
        <v>1</v>
      </c>
      <c r="B7" s="679" t="s">
        <v>966</v>
      </c>
      <c r="C7" s="139" t="s">
        <v>554</v>
      </c>
      <c r="D7" s="469">
        <v>6</v>
      </c>
      <c r="E7" s="469">
        <v>0</v>
      </c>
      <c r="F7" s="680">
        <f t="shared" ref="F7:F14" si="0">D7*E7</f>
        <v>0</v>
      </c>
      <c r="G7" s="681">
        <f>(F7*14.5)</f>
        <v>0</v>
      </c>
    </row>
    <row r="8" spans="1:8" ht="16.5" customHeight="1">
      <c r="A8" s="678">
        <v>2</v>
      </c>
      <c r="B8" s="679" t="s">
        <v>966</v>
      </c>
      <c r="C8" s="139" t="s">
        <v>555</v>
      </c>
      <c r="D8" s="469">
        <v>6</v>
      </c>
      <c r="E8" s="469">
        <v>0</v>
      </c>
      <c r="F8" s="680">
        <f t="shared" si="0"/>
        <v>0</v>
      </c>
      <c r="G8" s="681">
        <f>(F8*14.5)</f>
        <v>0</v>
      </c>
    </row>
    <row r="9" spans="1:8" ht="18" customHeight="1">
      <c r="A9" s="678">
        <v>2</v>
      </c>
      <c r="B9" s="679" t="s">
        <v>967</v>
      </c>
      <c r="C9" s="682" t="s">
        <v>151</v>
      </c>
      <c r="D9" s="469">
        <v>6</v>
      </c>
      <c r="E9" s="469">
        <v>0</v>
      </c>
      <c r="F9" s="680">
        <f t="shared" si="0"/>
        <v>0</v>
      </c>
      <c r="G9" s="681">
        <f>F9*14.5</f>
        <v>0</v>
      </c>
    </row>
    <row r="10" spans="1:8" ht="18" customHeight="1">
      <c r="A10" s="678">
        <v>3</v>
      </c>
      <c r="B10" s="679" t="s">
        <v>967</v>
      </c>
      <c r="C10" s="683" t="s">
        <v>153</v>
      </c>
      <c r="D10" s="469">
        <v>6</v>
      </c>
      <c r="E10" s="469">
        <v>0</v>
      </c>
      <c r="F10" s="680">
        <f t="shared" si="0"/>
        <v>0</v>
      </c>
      <c r="G10" s="681">
        <f>F10*14.5</f>
        <v>0</v>
      </c>
    </row>
    <row r="11" spans="1:8" ht="36.75" customHeight="1">
      <c r="A11" s="678">
        <v>4</v>
      </c>
      <c r="B11" s="684" t="s">
        <v>986</v>
      </c>
      <c r="C11" s="685" t="s">
        <v>999</v>
      </c>
      <c r="D11" s="469">
        <v>6</v>
      </c>
      <c r="E11" s="469">
        <v>0</v>
      </c>
      <c r="F11" s="680">
        <f t="shared" ref="F11" si="1">D11*E11</f>
        <v>0</v>
      </c>
      <c r="G11" s="681">
        <f>F11*14.5</f>
        <v>0</v>
      </c>
    </row>
    <row r="12" spans="1:8" ht="18" customHeight="1">
      <c r="A12" s="686">
        <v>6</v>
      </c>
      <c r="B12" s="687" t="s">
        <v>968</v>
      </c>
      <c r="C12" s="688" t="str">
        <f>A5</f>
        <v>Risorse destinate ai soli AA</v>
      </c>
      <c r="D12" s="470">
        <v>6</v>
      </c>
      <c r="E12" s="469">
        <v>0</v>
      </c>
      <c r="F12" s="689">
        <f>D12*E12</f>
        <v>0</v>
      </c>
      <c r="G12" s="690">
        <f>F12*12.5</f>
        <v>0</v>
      </c>
    </row>
    <row r="13" spans="1:8" ht="25.5" customHeight="1">
      <c r="A13" s="678">
        <v>7</v>
      </c>
      <c r="B13" s="691"/>
      <c r="C13" s="685" t="s">
        <v>865</v>
      </c>
      <c r="D13" s="469">
        <v>6</v>
      </c>
      <c r="E13" s="469">
        <v>0</v>
      </c>
      <c r="F13" s="680">
        <f t="shared" si="0"/>
        <v>0</v>
      </c>
      <c r="G13" s="681">
        <f>F13*14.5</f>
        <v>0</v>
      </c>
    </row>
    <row r="14" spans="1:8" ht="25.5" customHeight="1">
      <c r="A14" s="678">
        <v>8</v>
      </c>
      <c r="B14" s="692"/>
      <c r="C14" s="685" t="s">
        <v>866</v>
      </c>
      <c r="D14" s="469">
        <v>6</v>
      </c>
      <c r="E14" s="469">
        <v>0</v>
      </c>
      <c r="F14" s="680">
        <f t="shared" si="0"/>
        <v>0</v>
      </c>
      <c r="G14" s="681">
        <f>F14*14.5</f>
        <v>0</v>
      </c>
    </row>
    <row r="15" spans="1:8" ht="18" customHeight="1">
      <c r="A15" s="1277" t="s">
        <v>87</v>
      </c>
      <c r="B15" s="1278"/>
      <c r="C15" s="1278"/>
      <c r="D15" s="1278"/>
      <c r="E15" s="1279"/>
      <c r="F15" s="680">
        <f>SUM(F7:F14)</f>
        <v>0</v>
      </c>
      <c r="G15" s="681">
        <f>ROUND(SUM(G7:G14),2)</f>
        <v>0</v>
      </c>
      <c r="H15" s="666"/>
    </row>
    <row r="16" spans="1:8" ht="18" customHeight="1">
      <c r="A16" s="660"/>
      <c r="B16" s="693"/>
      <c r="C16" s="660"/>
      <c r="D16" s="660"/>
      <c r="F16" s="694" t="s">
        <v>314</v>
      </c>
      <c r="G16" s="695">
        <f>G3+G4-G15</f>
        <v>-227.07000000000002</v>
      </c>
    </row>
    <row r="17" spans="1:8">
      <c r="A17" s="661" t="s">
        <v>284</v>
      </c>
      <c r="B17" s="662"/>
      <c r="C17" s="663"/>
      <c r="D17" s="664"/>
      <c r="E17" s="664"/>
      <c r="F17" s="664"/>
      <c r="G17" s="665">
        <f>'2-RSU-informativa al dsga'!C29</f>
        <v>0</v>
      </c>
    </row>
    <row r="18" spans="1:8">
      <c r="A18" s="667" t="s">
        <v>873</v>
      </c>
      <c r="B18" s="668"/>
      <c r="D18" s="660"/>
      <c r="G18" s="670">
        <f>'2-RSU-informativa al dsga'!C35</f>
        <v>0</v>
      </c>
    </row>
    <row r="19" spans="1:8">
      <c r="A19" s="671" t="str">
        <f>'2-RSU-informativa al dsga'!A44</f>
        <v>Risorse destinate ai soli AT</v>
      </c>
      <c r="B19" s="672"/>
      <c r="C19" s="673"/>
      <c r="D19" s="674"/>
      <c r="E19" s="674"/>
      <c r="F19" s="674"/>
      <c r="G19" s="675">
        <f>'2-RSU-informativa al dsga'!C44</f>
        <v>0</v>
      </c>
    </row>
    <row r="20" spans="1:8" s="669" customFormat="1" ht="28.5" customHeight="1">
      <c r="A20" s="1274" t="s">
        <v>552</v>
      </c>
      <c r="B20" s="1275"/>
      <c r="C20" s="1276"/>
      <c r="D20" s="676" t="s">
        <v>148</v>
      </c>
      <c r="E20" s="676" t="s">
        <v>83</v>
      </c>
      <c r="F20" s="676" t="s">
        <v>149</v>
      </c>
      <c r="G20" s="677" t="s">
        <v>150</v>
      </c>
    </row>
    <row r="21" spans="1:8" ht="16.5" customHeight="1">
      <c r="A21" s="678">
        <v>1</v>
      </c>
      <c r="B21" s="679" t="s">
        <v>966</v>
      </c>
      <c r="C21" s="139" t="s">
        <v>554</v>
      </c>
      <c r="D21" s="21">
        <v>0</v>
      </c>
      <c r="E21" s="21">
        <v>0</v>
      </c>
      <c r="F21" s="696">
        <f t="shared" ref="F21:F28" si="2">D21*E21</f>
        <v>0</v>
      </c>
      <c r="G21" s="697">
        <f>(F21*14.5)</f>
        <v>0</v>
      </c>
    </row>
    <row r="22" spans="1:8" ht="16.5" customHeight="1">
      <c r="A22" s="678">
        <v>2</v>
      </c>
      <c r="B22" s="679" t="s">
        <v>966</v>
      </c>
      <c r="C22" s="139" t="s">
        <v>555</v>
      </c>
      <c r="D22" s="21">
        <v>0</v>
      </c>
      <c r="E22" s="21">
        <v>0</v>
      </c>
      <c r="F22" s="696">
        <f t="shared" si="2"/>
        <v>0</v>
      </c>
      <c r="G22" s="697">
        <f>(F22*14.5)</f>
        <v>0</v>
      </c>
    </row>
    <row r="23" spans="1:8" ht="18" customHeight="1">
      <c r="A23" s="678">
        <v>3</v>
      </c>
      <c r="B23" s="679" t="s">
        <v>967</v>
      </c>
      <c r="C23" s="682" t="s">
        <v>151</v>
      </c>
      <c r="D23" s="21">
        <v>0</v>
      </c>
      <c r="E23" s="21">
        <v>0</v>
      </c>
      <c r="F23" s="696">
        <f t="shared" si="2"/>
        <v>0</v>
      </c>
      <c r="G23" s="697">
        <f>F23*14.5</f>
        <v>0</v>
      </c>
    </row>
    <row r="24" spans="1:8" ht="18" customHeight="1">
      <c r="A24" s="678">
        <v>4</v>
      </c>
      <c r="B24" s="679" t="s">
        <v>967</v>
      </c>
      <c r="C24" s="683" t="s">
        <v>153</v>
      </c>
      <c r="D24" s="21">
        <v>0</v>
      </c>
      <c r="E24" s="21">
        <v>0</v>
      </c>
      <c r="F24" s="696">
        <f t="shared" si="2"/>
        <v>0</v>
      </c>
      <c r="G24" s="697">
        <f>F24*14.5</f>
        <v>0</v>
      </c>
    </row>
    <row r="25" spans="1:8" ht="36.75" customHeight="1">
      <c r="A25" s="678">
        <v>5</v>
      </c>
      <c r="B25" s="684" t="s">
        <v>986</v>
      </c>
      <c r="C25" s="685" t="s">
        <v>873</v>
      </c>
      <c r="D25" s="469">
        <v>6</v>
      </c>
      <c r="E25" s="469">
        <v>0</v>
      </c>
      <c r="F25" s="680">
        <f t="shared" si="2"/>
        <v>0</v>
      </c>
      <c r="G25" s="681">
        <f>F25*14.5</f>
        <v>0</v>
      </c>
    </row>
    <row r="26" spans="1:8" ht="18" customHeight="1">
      <c r="A26" s="686">
        <v>6</v>
      </c>
      <c r="B26" s="687" t="s">
        <v>968</v>
      </c>
      <c r="C26" s="688" t="str">
        <f>A19</f>
        <v>Risorse destinate ai soli AT</v>
      </c>
      <c r="D26" s="470">
        <v>6</v>
      </c>
      <c r="E26" s="469">
        <v>0</v>
      </c>
      <c r="F26" s="689">
        <f>D26*E26</f>
        <v>0</v>
      </c>
      <c r="G26" s="690">
        <f>F26*12.5</f>
        <v>0</v>
      </c>
    </row>
    <row r="27" spans="1:8" ht="25.5" customHeight="1">
      <c r="A27" s="678">
        <v>7</v>
      </c>
      <c r="B27" s="691"/>
      <c r="C27" s="685" t="s">
        <v>865</v>
      </c>
      <c r="D27" s="21">
        <v>0</v>
      </c>
      <c r="E27" s="21">
        <v>0</v>
      </c>
      <c r="F27" s="696">
        <f t="shared" si="2"/>
        <v>0</v>
      </c>
      <c r="G27" s="697">
        <f>F27*14.5</f>
        <v>0</v>
      </c>
    </row>
    <row r="28" spans="1:8" ht="25.5" customHeight="1">
      <c r="A28" s="678">
        <v>8</v>
      </c>
      <c r="B28" s="692"/>
      <c r="C28" s="685" t="s">
        <v>866</v>
      </c>
      <c r="D28" s="21">
        <v>6</v>
      </c>
      <c r="E28" s="21">
        <v>0</v>
      </c>
      <c r="F28" s="696">
        <f t="shared" si="2"/>
        <v>0</v>
      </c>
      <c r="G28" s="697">
        <f>F28*14.5</f>
        <v>0</v>
      </c>
    </row>
    <row r="29" spans="1:8" ht="18" customHeight="1">
      <c r="A29" s="1271" t="s">
        <v>87</v>
      </c>
      <c r="B29" s="1272"/>
      <c r="C29" s="1272"/>
      <c r="D29" s="1272"/>
      <c r="E29" s="1273"/>
      <c r="F29" s="696">
        <f>SUM(F21:F28)</f>
        <v>0</v>
      </c>
      <c r="G29" s="697">
        <f>ROUND(SUM(G21:G28),2)</f>
        <v>0</v>
      </c>
    </row>
    <row r="30" spans="1:8" ht="18" customHeight="1">
      <c r="A30" s="660"/>
      <c r="B30" s="693"/>
      <c r="C30" s="660"/>
      <c r="D30" s="660"/>
      <c r="F30" s="694" t="s">
        <v>804</v>
      </c>
      <c r="G30" s="695">
        <f>G17+G18-G29</f>
        <v>0</v>
      </c>
    </row>
    <row r="31" spans="1:8">
      <c r="A31" s="661" t="s">
        <v>147</v>
      </c>
      <c r="B31" s="662"/>
      <c r="C31" s="663"/>
      <c r="D31" s="664"/>
      <c r="E31" s="664"/>
      <c r="F31" s="664"/>
      <c r="G31" s="665">
        <f>'2-RSU-informativa al dsga'!C30</f>
        <v>-529.83000000000004</v>
      </c>
      <c r="H31" s="666"/>
    </row>
    <row r="32" spans="1:8">
      <c r="A32" s="667" t="s">
        <v>873</v>
      </c>
      <c r="B32" s="668"/>
      <c r="D32" s="660"/>
      <c r="G32" s="670">
        <f>'2-RSU-informativa al dsga'!C36</f>
        <v>0</v>
      </c>
      <c r="H32" s="666"/>
    </row>
    <row r="33" spans="1:8">
      <c r="A33" s="671" t="str">
        <f>'2-RSU-informativa al dsga'!A46</f>
        <v>Risorse destinate ai soli CS</v>
      </c>
      <c r="B33" s="672"/>
      <c r="C33" s="673"/>
      <c r="D33" s="674"/>
      <c r="E33" s="674"/>
      <c r="F33" s="674"/>
      <c r="G33" s="675">
        <f>'2-RSU-informativa al dsga'!C46</f>
        <v>0</v>
      </c>
      <c r="H33" s="666"/>
    </row>
    <row r="34" spans="1:8" ht="18" customHeight="1">
      <c r="A34" s="1274" t="s">
        <v>152</v>
      </c>
      <c r="B34" s="1275"/>
      <c r="C34" s="1276"/>
      <c r="D34" s="676" t="str">
        <f>D6</f>
        <v>unità</v>
      </c>
      <c r="E34" s="676" t="str">
        <f>E6</f>
        <v>ore</v>
      </c>
      <c r="F34" s="676" t="str">
        <f>F6</f>
        <v>tot</v>
      </c>
      <c r="G34" s="676" t="str">
        <f>G6</f>
        <v>totale</v>
      </c>
      <c r="H34" s="666"/>
    </row>
    <row r="35" spans="1:8" ht="18" customHeight="1">
      <c r="A35" s="680">
        <v>1</v>
      </c>
      <c r="B35" s="679" t="s">
        <v>966</v>
      </c>
      <c r="C35" s="139" t="s">
        <v>208</v>
      </c>
      <c r="D35" s="469">
        <v>1</v>
      </c>
      <c r="E35" s="469">
        <v>0</v>
      </c>
      <c r="F35" s="698">
        <f t="shared" ref="F35:F48" si="3">D35*E35</f>
        <v>0</v>
      </c>
      <c r="G35" s="681">
        <f>F35*12.5</f>
        <v>0</v>
      </c>
    </row>
    <row r="36" spans="1:8" ht="18" customHeight="1">
      <c r="A36" s="680">
        <v>2</v>
      </c>
      <c r="B36" s="679" t="s">
        <v>966</v>
      </c>
      <c r="C36" s="139" t="s">
        <v>209</v>
      </c>
      <c r="D36" s="469">
        <v>1</v>
      </c>
      <c r="E36" s="469">
        <v>0</v>
      </c>
      <c r="F36" s="698">
        <f t="shared" si="3"/>
        <v>0</v>
      </c>
      <c r="G36" s="681">
        <f>F36*12.5</f>
        <v>0</v>
      </c>
    </row>
    <row r="37" spans="1:8" ht="18" customHeight="1">
      <c r="A37" s="680">
        <v>3</v>
      </c>
      <c r="B37" s="679" t="s">
        <v>966</v>
      </c>
      <c r="C37" s="139" t="s">
        <v>1001</v>
      </c>
      <c r="D37" s="469">
        <v>1</v>
      </c>
      <c r="E37" s="469">
        <v>0</v>
      </c>
      <c r="F37" s="698">
        <f t="shared" si="3"/>
        <v>0</v>
      </c>
      <c r="G37" s="681">
        <f>F37*12.5</f>
        <v>0</v>
      </c>
    </row>
    <row r="38" spans="1:8" ht="18" customHeight="1">
      <c r="A38" s="680">
        <v>4</v>
      </c>
      <c r="B38" s="679" t="s">
        <v>966</v>
      </c>
      <c r="C38" s="139" t="s">
        <v>154</v>
      </c>
      <c r="D38" s="469">
        <v>1</v>
      </c>
      <c r="E38" s="469">
        <v>0</v>
      </c>
      <c r="F38" s="698">
        <f t="shared" si="3"/>
        <v>0</v>
      </c>
      <c r="G38" s="681">
        <f>F38*12.5</f>
        <v>0</v>
      </c>
    </row>
    <row r="39" spans="1:8" ht="18" customHeight="1">
      <c r="A39" s="680">
        <v>5</v>
      </c>
      <c r="B39" s="679" t="s">
        <v>966</v>
      </c>
      <c r="C39" s="139" t="s">
        <v>311</v>
      </c>
      <c r="D39" s="469">
        <v>3</v>
      </c>
      <c r="E39" s="469">
        <v>0</v>
      </c>
      <c r="F39" s="698">
        <f t="shared" si="3"/>
        <v>0</v>
      </c>
      <c r="G39" s="681">
        <f t="shared" ref="G39:G48" si="4">F39*12.5</f>
        <v>0</v>
      </c>
    </row>
    <row r="40" spans="1:8" ht="18" customHeight="1">
      <c r="A40" s="680">
        <v>6</v>
      </c>
      <c r="B40" s="679" t="s">
        <v>966</v>
      </c>
      <c r="C40" s="139" t="s">
        <v>1003</v>
      </c>
      <c r="D40" s="469">
        <v>17</v>
      </c>
      <c r="E40" s="469">
        <v>0</v>
      </c>
      <c r="F40" s="698">
        <f t="shared" si="3"/>
        <v>0</v>
      </c>
      <c r="G40" s="681">
        <f t="shared" ref="G40:G45" si="5">F40*12.5</f>
        <v>0</v>
      </c>
    </row>
    <row r="41" spans="1:8" ht="18" customHeight="1">
      <c r="A41" s="680">
        <v>7</v>
      </c>
      <c r="B41" s="679" t="s">
        <v>966</v>
      </c>
      <c r="C41" s="139" t="s">
        <v>335</v>
      </c>
      <c r="D41" s="469">
        <v>18</v>
      </c>
      <c r="E41" s="469">
        <v>0</v>
      </c>
      <c r="F41" s="698">
        <f t="shared" si="3"/>
        <v>0</v>
      </c>
      <c r="G41" s="681">
        <f t="shared" si="5"/>
        <v>0</v>
      </c>
    </row>
    <row r="42" spans="1:8" ht="18" customHeight="1">
      <c r="A42" s="680">
        <v>9</v>
      </c>
      <c r="B42" s="679" t="s">
        <v>966</v>
      </c>
      <c r="C42" s="718" t="s">
        <v>939</v>
      </c>
      <c r="D42" s="469">
        <v>24</v>
      </c>
      <c r="E42" s="469">
        <v>0</v>
      </c>
      <c r="F42" s="698">
        <f>D42*E42</f>
        <v>0</v>
      </c>
      <c r="G42" s="681">
        <f t="shared" si="5"/>
        <v>0</v>
      </c>
    </row>
    <row r="43" spans="1:8" ht="18" customHeight="1">
      <c r="A43" s="686">
        <v>8</v>
      </c>
      <c r="B43" s="687" t="s">
        <v>968</v>
      </c>
      <c r="C43" s="719" t="str">
        <f>A33</f>
        <v>Risorse destinate ai soli CS</v>
      </c>
      <c r="D43" s="470">
        <v>24</v>
      </c>
      <c r="E43" s="469">
        <v>0</v>
      </c>
      <c r="F43" s="689">
        <f>D43*E43</f>
        <v>0</v>
      </c>
      <c r="G43" s="690">
        <f t="shared" si="5"/>
        <v>0</v>
      </c>
    </row>
    <row r="44" spans="1:8" ht="18" customHeight="1">
      <c r="A44" s="680">
        <v>9</v>
      </c>
      <c r="B44" s="679" t="s">
        <v>967</v>
      </c>
      <c r="C44" s="682" t="s">
        <v>151</v>
      </c>
      <c r="D44" s="469">
        <v>18</v>
      </c>
      <c r="E44" s="469">
        <v>0</v>
      </c>
      <c r="F44" s="698">
        <f t="shared" si="3"/>
        <v>0</v>
      </c>
      <c r="G44" s="681">
        <f t="shared" si="5"/>
        <v>0</v>
      </c>
    </row>
    <row r="45" spans="1:8" ht="18" customHeight="1">
      <c r="A45" s="680">
        <v>10</v>
      </c>
      <c r="B45" s="679" t="s">
        <v>967</v>
      </c>
      <c r="C45" s="683" t="s">
        <v>153</v>
      </c>
      <c r="D45" s="469">
        <v>18</v>
      </c>
      <c r="E45" s="469">
        <v>0</v>
      </c>
      <c r="F45" s="698">
        <f t="shared" si="3"/>
        <v>0</v>
      </c>
      <c r="G45" s="681">
        <f t="shared" si="5"/>
        <v>0</v>
      </c>
    </row>
    <row r="46" spans="1:8" ht="36.75" customHeight="1">
      <c r="A46" s="678">
        <v>11</v>
      </c>
      <c r="B46" s="684" t="s">
        <v>986</v>
      </c>
      <c r="C46" s="685" t="s">
        <v>999</v>
      </c>
      <c r="D46" s="469">
        <v>6</v>
      </c>
      <c r="E46" s="469">
        <v>0</v>
      </c>
      <c r="F46" s="680">
        <f t="shared" si="3"/>
        <v>0</v>
      </c>
      <c r="G46" s="681">
        <f>F46*14.5</f>
        <v>0</v>
      </c>
    </row>
    <row r="47" spans="1:8" ht="25.5" customHeight="1">
      <c r="A47" s="680">
        <v>12</v>
      </c>
      <c r="B47" s="691"/>
      <c r="C47" s="685" t="s">
        <v>865</v>
      </c>
      <c r="D47" s="469">
        <v>3</v>
      </c>
      <c r="E47" s="469">
        <v>0</v>
      </c>
      <c r="F47" s="680">
        <f t="shared" si="3"/>
        <v>0</v>
      </c>
      <c r="G47" s="681">
        <f t="shared" si="4"/>
        <v>0</v>
      </c>
    </row>
    <row r="48" spans="1:8" ht="25.5" customHeight="1">
      <c r="A48" s="680">
        <v>13</v>
      </c>
      <c r="B48" s="692"/>
      <c r="C48" s="685" t="s">
        <v>866</v>
      </c>
      <c r="D48" s="469">
        <v>6</v>
      </c>
      <c r="E48" s="469">
        <v>0</v>
      </c>
      <c r="F48" s="680">
        <f t="shared" si="3"/>
        <v>0</v>
      </c>
      <c r="G48" s="681">
        <f t="shared" si="4"/>
        <v>0</v>
      </c>
    </row>
    <row r="49" spans="1:7" ht="18" customHeight="1">
      <c r="A49" s="1277" t="s">
        <v>87</v>
      </c>
      <c r="B49" s="1278"/>
      <c r="C49" s="1278"/>
      <c r="D49" s="1278"/>
      <c r="E49" s="1279"/>
      <c r="F49" s="698">
        <f>SUM(F35:F48)</f>
        <v>0</v>
      </c>
      <c r="G49" s="681">
        <f>ROUND(SUM(G35:G48),2)</f>
        <v>0</v>
      </c>
    </row>
    <row r="50" spans="1:7" ht="17.25" customHeight="1">
      <c r="F50" s="700" t="s">
        <v>315</v>
      </c>
      <c r="G50" s="666">
        <f>G31+G32+G33-G49</f>
        <v>-529.83000000000004</v>
      </c>
    </row>
    <row r="51" spans="1:7" ht="6" customHeight="1">
      <c r="E51" s="669"/>
      <c r="F51" s="669"/>
      <c r="G51" s="669"/>
    </row>
    <row r="52" spans="1:7" ht="15.75" customHeight="1">
      <c r="A52" s="701"/>
      <c r="B52" s="701"/>
      <c r="C52" s="702"/>
      <c r="D52" s="699"/>
      <c r="E52" s="693"/>
      <c r="F52" s="703" t="s">
        <v>862</v>
      </c>
      <c r="G52" s="704">
        <f>'2-RSU-informativa al dsga'!C40</f>
        <v>-756.90000000000009</v>
      </c>
    </row>
    <row r="53" spans="1:7" ht="15.75" customHeight="1">
      <c r="A53" s="701"/>
      <c r="B53" s="705"/>
      <c r="C53" s="702"/>
      <c r="D53" s="706"/>
      <c r="E53" s="707" t="s">
        <v>969</v>
      </c>
      <c r="F53" s="708">
        <f>SUM(F35:F43)+SUM(F21:F22)+SUM(F7:F8)</f>
        <v>0</v>
      </c>
      <c r="G53" s="709">
        <f>SUM(G35:G43)+SUM(G21:G22)+SUM(G7:G8)</f>
        <v>0</v>
      </c>
    </row>
    <row r="54" spans="1:7" ht="15.75" customHeight="1">
      <c r="A54" s="701"/>
      <c r="B54" s="705"/>
      <c r="C54" s="702"/>
      <c r="D54" s="706"/>
      <c r="E54" s="707" t="s">
        <v>970</v>
      </c>
      <c r="F54" s="708">
        <f>SUM(F44:F45)+SUM(F23:F24)+SUM(F9:F10)</f>
        <v>0</v>
      </c>
      <c r="G54" s="709">
        <f>SUM(G44:G45)+SUM(G23:G24)+SUM(G9:G10)</f>
        <v>0</v>
      </c>
    </row>
    <row r="55" spans="1:7" ht="15.75" customHeight="1">
      <c r="A55" s="701"/>
      <c r="B55" s="705"/>
      <c r="C55" s="702"/>
      <c r="D55" s="706"/>
      <c r="E55" s="707" t="str">
        <f>C46</f>
        <v>VALORIZZAZIONE DEL PERSONALE</v>
      </c>
      <c r="F55" s="708">
        <f>F46+F25+F11</f>
        <v>0</v>
      </c>
      <c r="G55" s="709">
        <f>G46+G25+G11</f>
        <v>0</v>
      </c>
    </row>
    <row r="56" spans="1:7" ht="15.75" customHeight="1">
      <c r="A56" s="701"/>
      <c r="B56" s="705"/>
      <c r="C56" s="702"/>
      <c r="D56" s="706"/>
      <c r="E56" s="707" t="str">
        <f>C47</f>
        <v xml:space="preserve">Indennità di turno notturno, festivo e notturno-festivo del personale ATA delle istituzioni educative </v>
      </c>
      <c r="F56" s="708">
        <f>F47+F27+F13</f>
        <v>0</v>
      </c>
      <c r="G56" s="709">
        <f>G47+G27+G13</f>
        <v>0</v>
      </c>
    </row>
    <row r="57" spans="1:7" ht="17.25" customHeight="1">
      <c r="A57" s="701"/>
      <c r="B57" s="705"/>
      <c r="C57" s="702"/>
      <c r="D57" s="706"/>
      <c r="E57" s="702" t="str">
        <f>C48</f>
        <v>Indennità di bilinguismo e trilinguismo da corrispondere al personale ATA, Fascia A e B della Regione Friuli Venezia Giulia</v>
      </c>
      <c r="F57" s="708">
        <f>F48+F28+F14</f>
        <v>0</v>
      </c>
      <c r="G57" s="709">
        <f>G48+G28+G14</f>
        <v>0</v>
      </c>
    </row>
    <row r="58" spans="1:7" ht="17.25" customHeight="1">
      <c r="A58" s="1280" t="s">
        <v>87</v>
      </c>
      <c r="B58" s="1280"/>
      <c r="C58" s="1281"/>
      <c r="D58" s="1281"/>
      <c r="E58" s="1281"/>
      <c r="F58" s="698">
        <f>SUM(F53:F57)</f>
        <v>0</v>
      </c>
      <c r="G58" s="710">
        <f>SUM(G53:G57)</f>
        <v>0</v>
      </c>
    </row>
    <row r="59" spans="1:7" ht="17.25" customHeight="1">
      <c r="A59" s="711"/>
      <c r="B59" s="660"/>
      <c r="C59" s="660"/>
      <c r="D59" s="660"/>
      <c r="E59" s="693"/>
      <c r="F59" s="703" t="s">
        <v>139</v>
      </c>
      <c r="G59" s="704">
        <f>G52-G58</f>
        <v>-756.90000000000009</v>
      </c>
    </row>
    <row r="60" spans="1:7" ht="17.25" customHeight="1">
      <c r="B60" s="660"/>
      <c r="E60" s="712"/>
      <c r="F60" s="713"/>
      <c r="G60" s="714"/>
    </row>
    <row r="61" spans="1:7" ht="17.25" customHeight="1">
      <c r="C61" s="715"/>
      <c r="D61" s="660"/>
      <c r="E61" s="712"/>
      <c r="F61" s="713"/>
      <c r="G61" s="716"/>
    </row>
    <row r="62" spans="1:7" ht="17.25" customHeight="1">
      <c r="D62" s="717"/>
    </row>
    <row r="63" spans="1:7" ht="17.25" customHeight="1"/>
    <row r="64" spans="1:7" ht="17.25" customHeight="1"/>
    <row r="65" spans="1:7" ht="17.25" customHeight="1"/>
    <row r="66" spans="1:7" ht="17.25" customHeight="1"/>
    <row r="67" spans="1:7" ht="17.25" customHeight="1"/>
    <row r="68" spans="1:7" ht="17.25" customHeight="1"/>
    <row r="69" spans="1:7" ht="17.25" customHeight="1"/>
    <row r="70" spans="1:7" ht="17.25" customHeight="1"/>
    <row r="71" spans="1:7" ht="17.25" customHeight="1">
      <c r="A71" s="660"/>
      <c r="B71" s="660"/>
      <c r="C71" s="660"/>
      <c r="D71" s="660"/>
      <c r="G71" s="660"/>
    </row>
    <row r="72" spans="1:7" ht="17.25" customHeight="1">
      <c r="A72" s="660"/>
      <c r="B72" s="660"/>
      <c r="C72" s="660"/>
      <c r="D72" s="660"/>
      <c r="G72" s="660"/>
    </row>
    <row r="73" spans="1:7" ht="17.25" customHeight="1">
      <c r="A73" s="660"/>
      <c r="B73" s="660"/>
      <c r="C73" s="660"/>
      <c r="D73" s="660"/>
      <c r="G73" s="660"/>
    </row>
    <row r="74" spans="1:7" ht="17.25" customHeight="1">
      <c r="A74" s="660"/>
      <c r="B74" s="660"/>
      <c r="C74" s="660"/>
      <c r="D74" s="660"/>
      <c r="G74" s="660"/>
    </row>
    <row r="75" spans="1:7" ht="17.25" customHeight="1">
      <c r="A75" s="660"/>
      <c r="B75" s="660"/>
      <c r="C75" s="660"/>
      <c r="D75" s="660"/>
      <c r="G75" s="660"/>
    </row>
    <row r="76" spans="1:7" ht="17.25" customHeight="1">
      <c r="A76" s="660"/>
      <c r="B76" s="660"/>
      <c r="C76" s="660"/>
      <c r="D76" s="660"/>
      <c r="G76" s="660"/>
    </row>
    <row r="77" spans="1:7" ht="17.25" customHeight="1">
      <c r="A77" s="660"/>
      <c r="B77" s="660"/>
      <c r="C77" s="660"/>
      <c r="D77" s="660"/>
      <c r="G77" s="660"/>
    </row>
    <row r="78" spans="1:7" ht="17.25" customHeight="1">
      <c r="A78" s="660"/>
      <c r="B78" s="660"/>
      <c r="C78" s="660"/>
      <c r="D78" s="660"/>
      <c r="G78" s="660"/>
    </row>
    <row r="79" spans="1:7" ht="17.25" customHeight="1">
      <c r="A79" s="660"/>
      <c r="B79" s="660"/>
      <c r="C79" s="660"/>
      <c r="D79" s="660"/>
      <c r="G79" s="660"/>
    </row>
    <row r="80" spans="1:7" ht="17.25" customHeight="1">
      <c r="A80" s="660"/>
      <c r="B80" s="660"/>
      <c r="C80" s="660"/>
      <c r="D80" s="660"/>
      <c r="G80" s="660"/>
    </row>
    <row r="81" spans="1:7" ht="17.25" customHeight="1">
      <c r="A81" s="660"/>
      <c r="B81" s="660"/>
      <c r="C81" s="660"/>
      <c r="D81" s="660"/>
      <c r="G81" s="660"/>
    </row>
    <row r="82" spans="1:7" ht="17.25" customHeight="1">
      <c r="A82" s="660"/>
      <c r="B82" s="660"/>
      <c r="C82" s="660"/>
      <c r="D82" s="660"/>
      <c r="G82" s="660"/>
    </row>
    <row r="83" spans="1:7" ht="17.25" customHeight="1">
      <c r="A83" s="660"/>
      <c r="B83" s="660"/>
      <c r="C83" s="660"/>
      <c r="D83" s="660"/>
      <c r="G83" s="660"/>
    </row>
    <row r="84" spans="1:7" ht="17.25" customHeight="1">
      <c r="A84" s="660"/>
      <c r="B84" s="660"/>
      <c r="C84" s="660"/>
      <c r="D84" s="660"/>
      <c r="G84" s="660"/>
    </row>
    <row r="85" spans="1:7" ht="17.25" customHeight="1">
      <c r="A85" s="660"/>
      <c r="B85" s="660"/>
      <c r="C85" s="660"/>
      <c r="D85" s="660"/>
      <c r="G85" s="660"/>
    </row>
    <row r="86" spans="1:7" ht="17.25" customHeight="1">
      <c r="A86" s="660"/>
      <c r="B86" s="660"/>
      <c r="C86" s="660"/>
      <c r="D86" s="660"/>
      <c r="G86" s="660"/>
    </row>
    <row r="87" spans="1:7" ht="17.25" customHeight="1">
      <c r="A87" s="660"/>
      <c r="B87" s="660"/>
      <c r="C87" s="660"/>
      <c r="D87" s="660"/>
      <c r="G87" s="660"/>
    </row>
    <row r="88" spans="1:7" ht="17.25" customHeight="1">
      <c r="A88" s="660"/>
      <c r="B88" s="660"/>
      <c r="C88" s="660"/>
      <c r="D88" s="660"/>
      <c r="G88" s="660"/>
    </row>
    <row r="89" spans="1:7" ht="17.25" customHeight="1">
      <c r="A89" s="660"/>
      <c r="B89" s="660"/>
      <c r="C89" s="660"/>
      <c r="D89" s="660"/>
      <c r="G89" s="660"/>
    </row>
    <row r="90" spans="1:7" ht="17.25" customHeight="1">
      <c r="A90" s="660"/>
      <c r="B90" s="660"/>
      <c r="C90" s="660"/>
      <c r="D90" s="660"/>
      <c r="G90" s="660"/>
    </row>
    <row r="91" spans="1:7" ht="17.25" customHeight="1">
      <c r="A91" s="660"/>
      <c r="B91" s="660"/>
      <c r="C91" s="660"/>
      <c r="D91" s="660"/>
      <c r="G91" s="660"/>
    </row>
    <row r="92" spans="1:7" ht="17.25" customHeight="1">
      <c r="A92" s="660"/>
      <c r="B92" s="660"/>
      <c r="C92" s="660"/>
      <c r="D92" s="660"/>
      <c r="G92" s="660"/>
    </row>
    <row r="93" spans="1:7" ht="17.25" customHeight="1">
      <c r="A93" s="660"/>
      <c r="B93" s="660"/>
      <c r="C93" s="660"/>
      <c r="D93" s="660"/>
      <c r="G93" s="660"/>
    </row>
    <row r="94" spans="1:7" ht="17.25" customHeight="1">
      <c r="A94" s="660"/>
      <c r="B94" s="660"/>
      <c r="C94" s="660"/>
      <c r="D94" s="660"/>
      <c r="G94" s="660"/>
    </row>
    <row r="95" spans="1:7" ht="17.25" customHeight="1">
      <c r="A95" s="660"/>
      <c r="B95" s="660"/>
      <c r="C95" s="660"/>
      <c r="D95" s="660"/>
      <c r="G95" s="660"/>
    </row>
    <row r="96" spans="1:7" ht="17.25" customHeight="1">
      <c r="A96" s="660"/>
      <c r="B96" s="660"/>
      <c r="C96" s="660"/>
      <c r="D96" s="660"/>
      <c r="G96" s="660"/>
    </row>
    <row r="97" spans="1:7" ht="17.25" customHeight="1">
      <c r="A97" s="660"/>
      <c r="B97" s="660"/>
      <c r="C97" s="660"/>
      <c r="D97" s="660"/>
      <c r="G97" s="660"/>
    </row>
    <row r="98" spans="1:7" ht="17.25" customHeight="1">
      <c r="A98" s="660"/>
      <c r="B98" s="660"/>
      <c r="C98" s="660"/>
      <c r="D98" s="660"/>
      <c r="G98" s="660"/>
    </row>
    <row r="99" spans="1:7" ht="17.25" customHeight="1">
      <c r="A99" s="660"/>
      <c r="B99" s="660"/>
      <c r="C99" s="660"/>
      <c r="D99" s="660"/>
      <c r="G99" s="660"/>
    </row>
    <row r="100" spans="1:7" ht="17.25" customHeight="1">
      <c r="A100" s="660"/>
      <c r="B100" s="660"/>
      <c r="C100" s="660"/>
      <c r="D100" s="660"/>
      <c r="G100" s="660"/>
    </row>
    <row r="101" spans="1:7" ht="17.25" customHeight="1">
      <c r="A101" s="660"/>
      <c r="B101" s="660"/>
      <c r="C101" s="660"/>
      <c r="D101" s="660"/>
      <c r="G101" s="660"/>
    </row>
    <row r="102" spans="1:7" ht="17.25" customHeight="1">
      <c r="A102" s="660"/>
      <c r="B102" s="660"/>
      <c r="C102" s="660"/>
      <c r="D102" s="660"/>
      <c r="G102" s="660"/>
    </row>
    <row r="103" spans="1:7" s="669" customFormat="1" ht="17.25" customHeight="1">
      <c r="B103" s="699"/>
      <c r="E103" s="660"/>
      <c r="F103" s="660"/>
      <c r="G103" s="666"/>
    </row>
    <row r="104" spans="1:7" s="669" customFormat="1" ht="17.25" customHeight="1">
      <c r="B104" s="699"/>
      <c r="E104" s="660"/>
      <c r="F104" s="660"/>
      <c r="G104" s="666"/>
    </row>
    <row r="105" spans="1:7" s="669" customFormat="1" ht="17.25" customHeight="1">
      <c r="B105" s="699"/>
      <c r="E105" s="660"/>
      <c r="F105" s="660"/>
      <c r="G105" s="666"/>
    </row>
    <row r="106" spans="1:7" s="669" customFormat="1" ht="17.25" customHeight="1">
      <c r="B106" s="699"/>
      <c r="E106" s="660"/>
      <c r="F106" s="660"/>
      <c r="G106" s="666"/>
    </row>
    <row r="107" spans="1:7" s="669" customFormat="1" ht="17.25" customHeight="1">
      <c r="B107" s="699"/>
      <c r="E107" s="660"/>
      <c r="F107" s="660"/>
      <c r="G107" s="666"/>
    </row>
    <row r="108" spans="1:7" s="669" customFormat="1" ht="17.25" customHeight="1">
      <c r="B108" s="699"/>
      <c r="E108" s="660"/>
      <c r="F108" s="660"/>
      <c r="G108" s="666"/>
    </row>
    <row r="109" spans="1:7" s="669" customFormat="1" ht="17.25" customHeight="1">
      <c r="B109" s="699"/>
      <c r="E109" s="660"/>
      <c r="F109" s="660"/>
      <c r="G109" s="666"/>
    </row>
    <row r="110" spans="1:7" s="669" customFormat="1" ht="17.25" customHeight="1">
      <c r="B110" s="699"/>
      <c r="E110" s="660"/>
      <c r="F110" s="660"/>
      <c r="G110" s="666"/>
    </row>
    <row r="111" spans="1:7" s="669" customFormat="1" ht="17.25" customHeight="1">
      <c r="B111" s="699"/>
      <c r="E111" s="660"/>
      <c r="F111" s="660"/>
      <c r="G111" s="666"/>
    </row>
    <row r="112" spans="1:7" s="669" customFormat="1" ht="17.25" customHeight="1">
      <c r="B112" s="699"/>
      <c r="E112" s="660"/>
      <c r="F112" s="660"/>
      <c r="G112" s="666"/>
    </row>
    <row r="113" spans="2:7" s="669" customFormat="1" ht="17.25" customHeight="1">
      <c r="B113" s="699"/>
      <c r="E113" s="660"/>
      <c r="F113" s="660"/>
      <c r="G113" s="666"/>
    </row>
    <row r="114" spans="2:7" s="669" customFormat="1" ht="17.25" customHeight="1">
      <c r="B114" s="699"/>
      <c r="E114" s="660"/>
      <c r="F114" s="660"/>
      <c r="G114" s="666"/>
    </row>
  </sheetData>
  <sheetProtection sheet="1" objects="1" scenarios="1"/>
  <mergeCells count="9">
    <mergeCell ref="A29:E29"/>
    <mergeCell ref="A34:C34"/>
    <mergeCell ref="A49:E49"/>
    <mergeCell ref="A58:E58"/>
    <mergeCell ref="A1:G1"/>
    <mergeCell ref="A2:G2"/>
    <mergeCell ref="A6:C6"/>
    <mergeCell ref="A15:E15"/>
    <mergeCell ref="A20:C20"/>
  </mergeCells>
  <hyperlinks>
    <hyperlink ref="E53" location="RelazioneComp.Finan.!A1" display="art. 88, comma 2, lettera k)"/>
    <hyperlink ref="E54" location="RelazioneComp.Finan.!A1" display="art. 88, comma 2, lettera e)"/>
  </hyperlinks>
  <printOptions horizontalCentered="1"/>
  <pageMargins left="0.15748031496062992" right="0" top="0.6692913385826772" bottom="0.35433070866141736" header="0.31496062992125984" footer="0.19685039370078741"/>
  <pageSetup paperSize="9" scale="92" orientation="landscape" r:id="rId1"/>
  <headerFooter alignWithMargins="0">
    <oddHeader>&amp;RALLEGATO 7</oddHeader>
  </headerFooter>
  <drawing r:id="rId2"/>
  <legacyDrawing r:id="rId3"/>
</worksheet>
</file>

<file path=xl/worksheets/sheet15.xml><?xml version="1.0" encoding="utf-8"?>
<worksheet xmlns="http://schemas.openxmlformats.org/spreadsheetml/2006/main" xmlns:r="http://schemas.openxmlformats.org/officeDocument/2006/relationships">
  <sheetPr codeName="Foglio16">
    <tabColor rgb="FFFF0000"/>
  </sheetPr>
  <dimension ref="A1:O25"/>
  <sheetViews>
    <sheetView showGridLines="0" zoomScale="115" zoomScaleNormal="115" workbookViewId="0">
      <selection activeCell="C6" sqref="C6"/>
    </sheetView>
  </sheetViews>
  <sheetFormatPr defaultColWidth="8.88671875" defaultRowHeight="14.25"/>
  <cols>
    <col min="1" max="1" width="3.109375" style="721" customWidth="1"/>
    <col min="2" max="2" width="7" style="722" customWidth="1"/>
    <col min="3" max="3" width="60.21875" style="723" customWidth="1"/>
    <col min="4" max="4" width="17.5546875" style="722" customWidth="1"/>
    <col min="5" max="5" width="12.6640625" style="723" customWidth="1"/>
    <col min="6" max="6" width="11.6640625" style="723" customWidth="1"/>
    <col min="7" max="7" width="10.6640625" style="723" customWidth="1"/>
    <col min="8" max="8" width="10.88671875" style="723" hidden="1" customWidth="1"/>
    <col min="9" max="11" width="8.88671875" style="723"/>
    <col min="12" max="12" width="23.88671875" style="723" hidden="1" customWidth="1"/>
    <col min="13" max="13" width="8.44140625" style="723" hidden="1" customWidth="1"/>
    <col min="14" max="14" width="7.109375" style="723" hidden="1" customWidth="1"/>
    <col min="15" max="15" width="9.33203125" style="723" hidden="1" customWidth="1"/>
    <col min="16" max="16384" width="8.88671875" style="723"/>
  </cols>
  <sheetData>
    <row r="1" spans="1:8" s="720" customFormat="1" ht="37.5" customHeight="1">
      <c r="A1" s="1191" t="s">
        <v>270</v>
      </c>
      <c r="B1" s="1191"/>
      <c r="C1" s="1191"/>
      <c r="D1" s="1191"/>
      <c r="E1" s="1191"/>
    </row>
    <row r="2" spans="1:8" s="720" customFormat="1" ht="37.5" customHeight="1">
      <c r="A2" s="1283" t="s">
        <v>867</v>
      </c>
      <c r="B2" s="1283"/>
      <c r="C2" s="1283"/>
      <c r="D2" s="1283"/>
      <c r="E2" s="1283"/>
      <c r="H2" s="720" t="s">
        <v>1014</v>
      </c>
    </row>
    <row r="3" spans="1:8" s="720" customFormat="1" ht="37.5" customHeight="1">
      <c r="A3" s="1191" t="str">
        <f>Dati!B4</f>
        <v>2022/2023</v>
      </c>
      <c r="B3" s="1191"/>
      <c r="C3" s="1191"/>
      <c r="D3" s="1191"/>
      <c r="E3" s="1191"/>
      <c r="H3" s="720" t="s">
        <v>138</v>
      </c>
    </row>
    <row r="4" spans="1:8">
      <c r="H4" s="723" t="s">
        <v>556</v>
      </c>
    </row>
    <row r="5" spans="1:8">
      <c r="B5" s="724"/>
      <c r="C5" s="725"/>
      <c r="D5" s="724"/>
      <c r="H5" s="723" t="s">
        <v>135</v>
      </c>
    </row>
    <row r="6" spans="1:8">
      <c r="A6" s="743">
        <v>1</v>
      </c>
      <c r="B6" s="66" t="s">
        <v>138</v>
      </c>
      <c r="C6" s="81" t="s">
        <v>765</v>
      </c>
      <c r="D6" s="66">
        <v>0</v>
      </c>
    </row>
    <row r="7" spans="1:8">
      <c r="A7" s="743">
        <v>2</v>
      </c>
      <c r="B7" s="66" t="s">
        <v>138</v>
      </c>
      <c r="C7" s="81" t="s">
        <v>764</v>
      </c>
      <c r="D7" s="66">
        <v>0</v>
      </c>
    </row>
    <row r="8" spans="1:8">
      <c r="A8" s="743">
        <v>3</v>
      </c>
      <c r="B8" s="66" t="s">
        <v>138</v>
      </c>
      <c r="C8" s="82" t="s">
        <v>1012</v>
      </c>
      <c r="D8" s="66">
        <v>0</v>
      </c>
    </row>
    <row r="9" spans="1:8" s="728" customFormat="1">
      <c r="A9" s="744">
        <v>1</v>
      </c>
      <c r="B9" s="66" t="s">
        <v>556</v>
      </c>
      <c r="C9" s="468" t="s">
        <v>1012</v>
      </c>
      <c r="D9" s="66">
        <v>0</v>
      </c>
      <c r="E9" s="727"/>
    </row>
    <row r="10" spans="1:8" s="728" customFormat="1">
      <c r="A10" s="744">
        <v>2</v>
      </c>
      <c r="B10" s="66" t="s">
        <v>556</v>
      </c>
      <c r="C10" s="468" t="s">
        <v>1012</v>
      </c>
      <c r="D10" s="66">
        <v>0</v>
      </c>
    </row>
    <row r="11" spans="1:8" s="728" customFormat="1">
      <c r="A11" s="744">
        <v>1</v>
      </c>
      <c r="B11" s="66" t="s">
        <v>135</v>
      </c>
      <c r="C11" s="82" t="s">
        <v>549</v>
      </c>
      <c r="D11" s="66">
        <v>0</v>
      </c>
    </row>
    <row r="12" spans="1:8" s="728" customFormat="1">
      <c r="A12" s="744">
        <v>2</v>
      </c>
      <c r="B12" s="66" t="s">
        <v>135</v>
      </c>
      <c r="C12" s="82" t="s">
        <v>549</v>
      </c>
      <c r="D12" s="66">
        <v>0</v>
      </c>
    </row>
    <row r="13" spans="1:8">
      <c r="A13" s="744">
        <v>3</v>
      </c>
      <c r="B13" s="66" t="s">
        <v>135</v>
      </c>
      <c r="C13" s="468" t="s">
        <v>965</v>
      </c>
      <c r="D13" s="66">
        <v>0</v>
      </c>
    </row>
    <row r="14" spans="1:8">
      <c r="A14" s="744">
        <v>4</v>
      </c>
      <c r="B14" s="66" t="s">
        <v>135</v>
      </c>
      <c r="C14" s="468" t="s">
        <v>965</v>
      </c>
      <c r="D14" s="66">
        <v>0</v>
      </c>
    </row>
    <row r="15" spans="1:8">
      <c r="A15" s="744">
        <v>5</v>
      </c>
      <c r="B15" s="66" t="s">
        <v>135</v>
      </c>
      <c r="C15" s="82" t="s">
        <v>549</v>
      </c>
      <c r="D15" s="66">
        <v>0</v>
      </c>
    </row>
    <row r="16" spans="1:8">
      <c r="A16" s="726"/>
      <c r="B16" s="729"/>
      <c r="C16" s="730" t="s">
        <v>880</v>
      </c>
      <c r="D16" s="731">
        <f>SUM(D6:D15)</f>
        <v>0</v>
      </c>
      <c r="E16" s="732"/>
    </row>
    <row r="17" spans="2:7">
      <c r="B17" s="733"/>
      <c r="C17" s="734"/>
      <c r="D17" s="733"/>
      <c r="E17" s="732"/>
    </row>
    <row r="18" spans="2:7">
      <c r="B18" s="733"/>
      <c r="C18" s="734"/>
      <c r="D18" s="735" t="s">
        <v>862</v>
      </c>
      <c r="E18" s="645">
        <f>'Comunicazione risorse DS'!H50</f>
        <v>0</v>
      </c>
    </row>
    <row r="19" spans="2:7">
      <c r="B19" s="735"/>
      <c r="D19" s="735" t="s">
        <v>139</v>
      </c>
      <c r="E19" s="645">
        <f>E18-D16</f>
        <v>0</v>
      </c>
      <c r="F19" s="736"/>
      <c r="G19" s="732"/>
    </row>
    <row r="20" spans="2:7" ht="16.5">
      <c r="B20" s="737"/>
      <c r="C20" s="738"/>
      <c r="D20" s="739"/>
      <c r="F20" s="736"/>
      <c r="G20" s="732"/>
    </row>
    <row r="21" spans="2:7">
      <c r="B21" s="740"/>
      <c r="D21" s="740"/>
      <c r="E21" s="741"/>
      <c r="G21" s="732"/>
    </row>
    <row r="22" spans="2:7" ht="16.5">
      <c r="B22" s="742"/>
      <c r="D22" s="742"/>
      <c r="E22" s="742"/>
    </row>
    <row r="25" spans="2:7">
      <c r="B25" s="733"/>
      <c r="D25" s="733"/>
    </row>
  </sheetData>
  <sheetProtection sheet="1" objects="1" scenarios="1"/>
  <mergeCells count="3">
    <mergeCell ref="A1:E1"/>
    <mergeCell ref="A3:E3"/>
    <mergeCell ref="A2:E2"/>
  </mergeCells>
  <dataValidations count="1">
    <dataValidation type="list" allowBlank="1" showInputMessage="1" showErrorMessage="1" sqref="B6:B15">
      <formula1>$H$2:$H$5</formula1>
    </dataValidation>
  </dataValidations>
  <pageMargins left="0.23622047244094491" right="0.23622047244094491" top="0.74803149606299213" bottom="0.74803149606299213" header="0.31496062992125984" footer="0.31496062992125984"/>
  <pageSetup paperSize="9" orientation="landscape" r:id="rId1"/>
  <headerFooter alignWithMargins="0">
    <oddHeader>&amp;RALLEGATO 8</oddHeader>
  </headerFooter>
  <drawing r:id="rId2"/>
  <legacyDrawing r:id="rId3"/>
</worksheet>
</file>

<file path=xl/worksheets/sheet16.xml><?xml version="1.0" encoding="utf-8"?>
<worksheet xmlns="http://schemas.openxmlformats.org/spreadsheetml/2006/main" xmlns:r="http://schemas.openxmlformats.org/officeDocument/2006/relationships">
  <sheetPr>
    <tabColor rgb="FF00B0F0"/>
  </sheetPr>
  <dimension ref="A1:I20"/>
  <sheetViews>
    <sheetView showGridLines="0" zoomScaleNormal="100" workbookViewId="0">
      <selection activeCell="B7" sqref="B7"/>
    </sheetView>
  </sheetViews>
  <sheetFormatPr defaultColWidth="14.44140625" defaultRowHeight="14.25"/>
  <cols>
    <col min="1" max="1" width="3.6640625" style="720" customWidth="1"/>
    <col min="2" max="2" width="45.33203125" style="720" customWidth="1"/>
    <col min="3" max="3" width="8.109375" style="720" customWidth="1"/>
    <col min="4" max="4" width="13.5546875" style="720" customWidth="1"/>
    <col min="5" max="5" width="10.5546875" style="720" customWidth="1"/>
    <col min="6" max="6" width="20.6640625" style="720" customWidth="1"/>
    <col min="7" max="7" width="25.33203125" style="720" customWidth="1"/>
    <col min="8" max="8" width="8.88671875" style="720" customWidth="1"/>
    <col min="9" max="9" width="8.88671875" style="720" hidden="1" customWidth="1"/>
    <col min="10" max="253" width="8.88671875" style="720" customWidth="1"/>
    <col min="254" max="254" width="3.6640625" style="720" customWidth="1"/>
    <col min="255" max="255" width="13.33203125" style="720" customWidth="1"/>
    <col min="256" max="16384" width="14.44140625" style="720"/>
  </cols>
  <sheetData>
    <row r="1" spans="1:9" ht="51.75" customHeight="1">
      <c r="A1" s="745"/>
      <c r="B1" s="1284" t="s">
        <v>333</v>
      </c>
      <c r="C1" s="1284"/>
      <c r="D1" s="1284"/>
      <c r="E1" s="1284"/>
      <c r="F1" s="746" t="str">
        <f>Dati!B4</f>
        <v>2022/2023</v>
      </c>
    </row>
    <row r="2" spans="1:9" ht="31.5" customHeight="1">
      <c r="A2" s="1291" t="s">
        <v>869</v>
      </c>
      <c r="B2" s="1291"/>
      <c r="C2" s="1291"/>
      <c r="D2" s="1291"/>
      <c r="E2" s="1291"/>
      <c r="F2" s="1291"/>
      <c r="I2" s="747" t="s">
        <v>1014</v>
      </c>
    </row>
    <row r="3" spans="1:9" ht="31.5" customHeight="1">
      <c r="A3" s="1291" t="s">
        <v>870</v>
      </c>
      <c r="B3" s="1291"/>
      <c r="C3" s="1291"/>
      <c r="D3" s="1291"/>
      <c r="E3" s="1291"/>
      <c r="F3" s="1291"/>
      <c r="I3" s="747" t="s">
        <v>374</v>
      </c>
    </row>
    <row r="4" spans="1:9" s="728" customFormat="1" ht="27.75" customHeight="1">
      <c r="A4" s="1285"/>
      <c r="B4" s="1285"/>
      <c r="C4" s="748"/>
      <c r="D4" s="748"/>
      <c r="E4" s="748"/>
      <c r="I4" s="747" t="s">
        <v>551</v>
      </c>
    </row>
    <row r="5" spans="1:9" s="728" customFormat="1" ht="21.75" customHeight="1">
      <c r="A5" s="1289" t="s">
        <v>766</v>
      </c>
      <c r="B5" s="1289"/>
      <c r="C5" s="749"/>
      <c r="D5" s="749"/>
      <c r="E5" s="749"/>
      <c r="F5" s="749"/>
      <c r="I5" s="747" t="s">
        <v>84</v>
      </c>
    </row>
    <row r="6" spans="1:9" ht="20.100000000000001" customHeight="1">
      <c r="A6" s="1290"/>
      <c r="B6" s="1290"/>
      <c r="C6" s="676" t="s">
        <v>148</v>
      </c>
      <c r="D6" s="676" t="s">
        <v>344</v>
      </c>
      <c r="E6" s="676" t="s">
        <v>861</v>
      </c>
      <c r="F6" s="677" t="s">
        <v>349</v>
      </c>
      <c r="I6" s="747" t="s">
        <v>550</v>
      </c>
    </row>
    <row r="7" spans="1:9" ht="21.75" customHeight="1">
      <c r="A7" s="63">
        <v>1</v>
      </c>
      <c r="B7" s="163" t="s">
        <v>374</v>
      </c>
      <c r="C7" s="396">
        <v>3</v>
      </c>
      <c r="D7" s="396">
        <v>0</v>
      </c>
      <c r="E7" s="750">
        <f>C7*D7</f>
        <v>0</v>
      </c>
      <c r="F7" s="751">
        <f>E7*35</f>
        <v>0</v>
      </c>
      <c r="G7" s="752"/>
      <c r="I7" s="747" t="s">
        <v>188</v>
      </c>
    </row>
    <row r="8" spans="1:9" ht="21.75" customHeight="1">
      <c r="A8" s="63">
        <v>2</v>
      </c>
      <c r="B8" s="163" t="s">
        <v>1014</v>
      </c>
      <c r="C8" s="396">
        <v>3</v>
      </c>
      <c r="D8" s="396">
        <v>0</v>
      </c>
      <c r="E8" s="750">
        <f>D8*C8</f>
        <v>0</v>
      </c>
      <c r="F8" s="751">
        <f>E8*35</f>
        <v>0</v>
      </c>
      <c r="G8" s="752"/>
    </row>
    <row r="9" spans="1:9" ht="20.100000000000001" customHeight="1">
      <c r="A9" s="63">
        <v>3</v>
      </c>
      <c r="B9" s="163" t="s">
        <v>551</v>
      </c>
      <c r="C9" s="396">
        <v>0</v>
      </c>
      <c r="D9" s="396">
        <v>0</v>
      </c>
      <c r="E9" s="750">
        <f t="shared" ref="E9:E12" si="0">C9*D9</f>
        <v>0</v>
      </c>
      <c r="F9" s="751">
        <f>E9*18.5</f>
        <v>0</v>
      </c>
    </row>
    <row r="10" spans="1:9" ht="20.100000000000001" customHeight="1">
      <c r="A10" s="63">
        <v>4</v>
      </c>
      <c r="B10" s="163" t="s">
        <v>84</v>
      </c>
      <c r="C10" s="396">
        <v>0</v>
      </c>
      <c r="D10" s="396">
        <v>0</v>
      </c>
      <c r="E10" s="750">
        <f t="shared" si="0"/>
        <v>0</v>
      </c>
      <c r="F10" s="751">
        <f>E10*12.5</f>
        <v>0</v>
      </c>
    </row>
    <row r="11" spans="1:9" ht="20.100000000000001" customHeight="1">
      <c r="A11" s="63">
        <v>5</v>
      </c>
      <c r="B11" s="163" t="s">
        <v>550</v>
      </c>
      <c r="C11" s="396">
        <v>0</v>
      </c>
      <c r="D11" s="396">
        <v>0</v>
      </c>
      <c r="E11" s="750">
        <f t="shared" si="0"/>
        <v>0</v>
      </c>
      <c r="F11" s="751">
        <f>E11*14.5</f>
        <v>0</v>
      </c>
    </row>
    <row r="12" spans="1:9" ht="20.100000000000001" customHeight="1">
      <c r="A12" s="63">
        <v>6</v>
      </c>
      <c r="B12" s="163" t="s">
        <v>188</v>
      </c>
      <c r="C12" s="396">
        <v>0</v>
      </c>
      <c r="D12" s="396">
        <v>0</v>
      </c>
      <c r="E12" s="750">
        <f t="shared" si="0"/>
        <v>0</v>
      </c>
      <c r="F12" s="751">
        <f>E12*14.5</f>
        <v>0</v>
      </c>
    </row>
    <row r="13" spans="1:9" s="728" customFormat="1" ht="21" customHeight="1">
      <c r="A13" s="1286" t="s">
        <v>880</v>
      </c>
      <c r="B13" s="1287"/>
      <c r="C13" s="1287"/>
      <c r="D13" s="1288"/>
      <c r="E13" s="753"/>
      <c r="F13" s="754">
        <f>SUM(F7:F12)</f>
        <v>0</v>
      </c>
      <c r="G13" s="755"/>
    </row>
    <row r="14" spans="1:9" s="728" customFormat="1" ht="21" customHeight="1">
      <c r="A14" s="756"/>
      <c r="B14" s="756"/>
      <c r="C14" s="756"/>
      <c r="D14" s="756"/>
      <c r="E14" s="748"/>
      <c r="F14" s="757"/>
      <c r="G14" s="755"/>
    </row>
    <row r="15" spans="1:9" s="728" customFormat="1">
      <c r="A15" s="758"/>
      <c r="E15" s="759" t="s">
        <v>862</v>
      </c>
      <c r="F15" s="760">
        <f>'1-M.O.F. PA '!E23</f>
        <v>0</v>
      </c>
    </row>
    <row r="16" spans="1:9" s="728" customFormat="1">
      <c r="A16" s="758"/>
      <c r="B16" s="759"/>
      <c r="C16" s="759"/>
      <c r="D16" s="759"/>
      <c r="E16" s="759" t="s">
        <v>139</v>
      </c>
      <c r="F16" s="760">
        <f>F15-F13</f>
        <v>0</v>
      </c>
      <c r="G16" s="761"/>
      <c r="H16" s="755"/>
    </row>
    <row r="17" spans="6:6" ht="15" customHeight="1">
      <c r="F17" s="762"/>
    </row>
    <row r="18" spans="6:6" ht="15" customHeight="1"/>
    <row r="19" spans="6:6" ht="15" customHeight="1">
      <c r="F19" s="763"/>
    </row>
    <row r="20" spans="6:6" ht="15" customHeight="1">
      <c r="F20" s="763"/>
    </row>
  </sheetData>
  <sheetProtection sheet="1" objects="1" scenarios="1"/>
  <mergeCells count="6">
    <mergeCell ref="B1:E1"/>
    <mergeCell ref="A4:B4"/>
    <mergeCell ref="A13:D13"/>
    <mergeCell ref="A5:B6"/>
    <mergeCell ref="A2:F2"/>
    <mergeCell ref="A3:F3"/>
  </mergeCells>
  <dataValidations count="1">
    <dataValidation type="list" allowBlank="1" showInputMessage="1" showErrorMessage="1" sqref="B7:B12">
      <formula1>$I$2:$I$7</formula1>
    </dataValidation>
  </dataValidations>
  <hyperlinks>
    <hyperlink ref="B1:E1" location="'3-MOF DOC '!Area_stampa" display="Aree a rischio"/>
  </hyperlinks>
  <printOptions horizontalCentered="1"/>
  <pageMargins left="0.70866141732283472" right="0.70866141732283472" top="1.0236220472440944" bottom="0.74803149606299213" header="0.31496062992125984" footer="0.31496062992125984"/>
  <pageSetup paperSize="9" scale="89" fitToWidth="0" fitToHeight="0" orientation="landscape" r:id="rId1"/>
  <headerFooter>
    <oddHeader>&amp;RALLEGATO 9</oddHeader>
  </headerFooter>
  <drawing r:id="rId2"/>
  <legacyDrawing r:id="rId3"/>
</worksheet>
</file>

<file path=xl/worksheets/sheet17.xml><?xml version="1.0" encoding="utf-8"?>
<worksheet xmlns="http://schemas.openxmlformats.org/spreadsheetml/2006/main" xmlns:r="http://schemas.openxmlformats.org/officeDocument/2006/relationships">
  <sheetPr>
    <tabColor rgb="FFFFFF00"/>
  </sheetPr>
  <dimension ref="A1:F58"/>
  <sheetViews>
    <sheetView showGridLines="0" showWhiteSpace="0" zoomScaleNormal="100" workbookViewId="0">
      <selection activeCell="D1" sqref="D1"/>
    </sheetView>
  </sheetViews>
  <sheetFormatPr defaultColWidth="8.88671875" defaultRowHeight="15"/>
  <cols>
    <col min="1" max="1" width="78.88671875" style="811" customWidth="1"/>
    <col min="2" max="2" width="7.5546875" style="259" customWidth="1"/>
    <col min="3" max="3" width="7.6640625" style="259" customWidth="1"/>
    <col min="4" max="4" width="12" style="259" customWidth="1"/>
    <col min="5" max="5" width="9.33203125" style="148" bestFit="1" customWidth="1"/>
    <col min="6" max="16384" width="8.88671875" style="259"/>
  </cols>
  <sheetData>
    <row r="1" spans="1:5" ht="37.5" customHeight="1">
      <c r="A1" s="1298" t="s">
        <v>779</v>
      </c>
      <c r="B1" s="1298"/>
      <c r="C1" s="1298"/>
      <c r="D1" s="764" t="str">
        <f>Dati!B4</f>
        <v>2022/2023</v>
      </c>
    </row>
    <row r="2" spans="1:5" ht="24.75" customHeight="1">
      <c r="A2" s="1299" t="s">
        <v>937</v>
      </c>
      <c r="B2" s="1299"/>
      <c r="C2" s="1299"/>
      <c r="D2" s="1299"/>
      <c r="E2" s="765"/>
    </row>
    <row r="3" spans="1:5">
      <c r="A3" s="766" t="s">
        <v>901</v>
      </c>
      <c r="B3" s="767"/>
      <c r="C3" s="767"/>
      <c r="D3" s="768" t="s">
        <v>98</v>
      </c>
    </row>
    <row r="4" spans="1:5" s="773" customFormat="1" ht="18" customHeight="1">
      <c r="A4" s="769" t="s">
        <v>212</v>
      </c>
      <c r="B4" s="770"/>
      <c r="C4" s="770"/>
      <c r="D4" s="771">
        <f>'1-M.O.F. PA '!E11</f>
        <v>-2523</v>
      </c>
      <c r="E4" s="772"/>
    </row>
    <row r="5" spans="1:5" s="773" customFormat="1" ht="18" customHeight="1">
      <c r="A5" s="769" t="s">
        <v>843</v>
      </c>
      <c r="B5" s="770"/>
      <c r="C5" s="770"/>
      <c r="D5" s="771">
        <f>'1-M.O.F. PA '!E13</f>
        <v>0</v>
      </c>
      <c r="E5" s="772"/>
    </row>
    <row r="6" spans="1:5" s="773" customFormat="1" ht="18" customHeight="1">
      <c r="A6" s="774" t="str">
        <f>'6-Ind.Dir.DSGA e SOST.'!A33</f>
        <v>Totale indennità di sostituzione DSGA e SOSTITUTI</v>
      </c>
      <c r="B6" s="775"/>
      <c r="C6" s="775"/>
      <c r="D6" s="771">
        <f>'6-Ind.Dir.DSGA e SOST.'!AB33</f>
        <v>2523</v>
      </c>
      <c r="E6" s="776"/>
    </row>
    <row r="7" spans="1:5" s="773" customFormat="1" ht="18" customHeight="1">
      <c r="A7" s="774" t="s">
        <v>213</v>
      </c>
      <c r="B7" s="775"/>
      <c r="C7" s="775"/>
      <c r="D7" s="771">
        <f>'1-M.O.F. PA '!E15</f>
        <v>0</v>
      </c>
      <c r="E7" s="772"/>
    </row>
    <row r="8" spans="1:5" s="773" customFormat="1" ht="18" customHeight="1">
      <c r="A8" s="774" t="s">
        <v>214</v>
      </c>
      <c r="B8" s="775"/>
      <c r="C8" s="775"/>
      <c r="D8" s="771">
        <f>'1-M.O.F. PA '!E17</f>
        <v>0</v>
      </c>
      <c r="E8" s="772"/>
    </row>
    <row r="9" spans="1:5" s="773" customFormat="1" ht="18" customHeight="1">
      <c r="A9" s="777" t="s">
        <v>215</v>
      </c>
      <c r="B9" s="778"/>
      <c r="C9" s="778"/>
      <c r="D9" s="771">
        <f>'1-M.O.F. PA '!E21</f>
        <v>0</v>
      </c>
      <c r="E9" s="772"/>
    </row>
    <row r="10" spans="1:5" s="773" customFormat="1" ht="18" customHeight="1">
      <c r="A10" s="777" t="s">
        <v>541</v>
      </c>
      <c r="B10" s="778"/>
      <c r="C10" s="778"/>
      <c r="D10" s="771">
        <f>'1-M.O.F. PA '!E19</f>
        <v>0</v>
      </c>
      <c r="E10" s="772"/>
    </row>
    <row r="11" spans="1:5" s="773" customFormat="1" ht="18" customHeight="1">
      <c r="A11" s="777" t="s">
        <v>333</v>
      </c>
      <c r="B11" s="778"/>
      <c r="C11" s="778"/>
      <c r="D11" s="771">
        <f>'1-M.O.F. PA '!E23</f>
        <v>0</v>
      </c>
      <c r="E11" s="772"/>
    </row>
    <row r="12" spans="1:5">
      <c r="A12" s="1292" t="s">
        <v>216</v>
      </c>
      <c r="B12" s="1293"/>
      <c r="C12" s="1294"/>
      <c r="D12" s="779">
        <f>ROUND(SUM(D4:D11),2)</f>
        <v>0</v>
      </c>
      <c r="E12" s="765" t="s">
        <v>278</v>
      </c>
    </row>
    <row r="13" spans="1:5" ht="10.5" customHeight="1">
      <c r="A13" s="361"/>
      <c r="B13" s="361"/>
      <c r="C13" s="361"/>
      <c r="D13" s="780"/>
      <c r="E13" s="765"/>
    </row>
    <row r="14" spans="1:5" ht="24.75" customHeight="1">
      <c r="A14" s="1299" t="s">
        <v>288</v>
      </c>
      <c r="B14" s="1299"/>
      <c r="C14" s="1299"/>
      <c r="D14" s="1299"/>
      <c r="E14" s="765"/>
    </row>
    <row r="15" spans="1:5" s="785" customFormat="1" ht="24" customHeight="1">
      <c r="A15" s="781" t="s">
        <v>836</v>
      </c>
      <c r="B15" s="782" t="s">
        <v>159</v>
      </c>
      <c r="C15" s="783" t="s">
        <v>161</v>
      </c>
      <c r="D15" s="768" t="s">
        <v>98</v>
      </c>
      <c r="E15" s="784"/>
    </row>
    <row r="16" spans="1:5" s="773" customFormat="1" ht="27.75" customHeight="1">
      <c r="A16" s="786" t="s">
        <v>918</v>
      </c>
      <c r="B16" s="787" t="s">
        <v>776</v>
      </c>
      <c r="C16" s="788">
        <f>'3-MOF DOC '!G8</f>
        <v>0</v>
      </c>
      <c r="D16" s="771">
        <f>'3-MOF DOC '!J8</f>
        <v>0</v>
      </c>
      <c r="E16" s="772"/>
    </row>
    <row r="17" spans="1:5" s="773" customFormat="1" ht="18" customHeight="1">
      <c r="A17" s="786" t="s">
        <v>919</v>
      </c>
      <c r="B17" s="789">
        <v>35</v>
      </c>
      <c r="C17" s="790">
        <f>'3-MOF DOC '!G11</f>
        <v>0</v>
      </c>
      <c r="D17" s="771">
        <f t="shared" ref="D17:D20" si="0">B17*C17</f>
        <v>0</v>
      </c>
      <c r="E17" s="772"/>
    </row>
    <row r="18" spans="1:5" s="773" customFormat="1" ht="18" customHeight="1">
      <c r="A18" s="786" t="s">
        <v>920</v>
      </c>
      <c r="B18" s="789">
        <v>50</v>
      </c>
      <c r="C18" s="790">
        <f>'3-MOF DOC '!G20</f>
        <v>0</v>
      </c>
      <c r="D18" s="771">
        <f t="shared" si="0"/>
        <v>0</v>
      </c>
      <c r="E18" s="772"/>
    </row>
    <row r="19" spans="1:5" s="773" customFormat="1" ht="18" customHeight="1">
      <c r="A19" s="786" t="s">
        <v>921</v>
      </c>
      <c r="B19" s="787" t="s">
        <v>776</v>
      </c>
      <c r="C19" s="788">
        <f>'3-MOF DOC '!G44</f>
        <v>0</v>
      </c>
      <c r="D19" s="771">
        <f>'3-MOF DOC '!J44</f>
        <v>0</v>
      </c>
      <c r="E19" s="772"/>
    </row>
    <row r="20" spans="1:5" s="773" customFormat="1" ht="18" customHeight="1">
      <c r="A20" s="786" t="s">
        <v>180</v>
      </c>
      <c r="B20" s="789">
        <v>17.5</v>
      </c>
      <c r="C20" s="791">
        <f>'3-MOF DOC '!G47</f>
        <v>0</v>
      </c>
      <c r="D20" s="771">
        <f t="shared" si="0"/>
        <v>0</v>
      </c>
      <c r="E20" s="772"/>
    </row>
    <row r="21" spans="1:5" s="773" customFormat="1" ht="18" customHeight="1">
      <c r="A21" s="786" t="s">
        <v>922</v>
      </c>
      <c r="B21" s="789">
        <v>17.5</v>
      </c>
      <c r="C21" s="791">
        <f>'3-MOF DOC '!G56</f>
        <v>0</v>
      </c>
      <c r="D21" s="771">
        <f>'3-MOF DOC '!J56</f>
        <v>0</v>
      </c>
      <c r="E21" s="772"/>
    </row>
    <row r="22" spans="1:5" s="773" customFormat="1" ht="18" customHeight="1">
      <c r="A22" s="786" t="s">
        <v>923</v>
      </c>
      <c r="B22" s="789">
        <v>17.5</v>
      </c>
      <c r="C22" s="791">
        <f>'3-MOF DOC '!G65</f>
        <v>0</v>
      </c>
      <c r="D22" s="771">
        <f t="shared" ref="D22" si="1">B22*C22</f>
        <v>0</v>
      </c>
      <c r="E22" s="772"/>
    </row>
    <row r="23" spans="1:5" s="773" customFormat="1" ht="27" customHeight="1">
      <c r="A23" s="786" t="s">
        <v>924</v>
      </c>
      <c r="B23" s="789">
        <v>17.5</v>
      </c>
      <c r="C23" s="791">
        <f>'3-MOF DOC '!G71</f>
        <v>0</v>
      </c>
      <c r="D23" s="771">
        <f>'3-MOF DOC '!J71</f>
        <v>0</v>
      </c>
      <c r="E23" s="776"/>
    </row>
    <row r="24" spans="1:5" s="773" customFormat="1" ht="16.5" customHeight="1">
      <c r="A24" s="786" t="s">
        <v>925</v>
      </c>
      <c r="B24" s="789">
        <v>17.5</v>
      </c>
      <c r="C24" s="791">
        <f>'3-MOF DOC '!G77</f>
        <v>0</v>
      </c>
      <c r="D24" s="771">
        <f t="shared" ref="D24" si="2">B24*C24</f>
        <v>0</v>
      </c>
      <c r="E24" s="776"/>
    </row>
    <row r="25" spans="1:5" s="773" customFormat="1" ht="24" customHeight="1">
      <c r="A25" s="786" t="s">
        <v>926</v>
      </c>
      <c r="B25" s="789" t="s">
        <v>348</v>
      </c>
      <c r="C25" s="792"/>
      <c r="D25" s="793">
        <f>'3-MOF DOC '!J87</f>
        <v>0</v>
      </c>
      <c r="E25" s="772"/>
    </row>
    <row r="26" spans="1:5" s="773" customFormat="1" ht="18" customHeight="1">
      <c r="A26" s="786" t="s">
        <v>927</v>
      </c>
      <c r="B26" s="789">
        <v>17.5</v>
      </c>
      <c r="C26" s="791">
        <f>'3-MOF DOC '!G93</f>
        <v>0</v>
      </c>
      <c r="D26" s="771">
        <f t="shared" ref="D26" si="3">B26*C26</f>
        <v>0</v>
      </c>
      <c r="E26" s="772"/>
    </row>
    <row r="27" spans="1:5" s="773" customFormat="1" ht="18" customHeight="1">
      <c r="A27" s="786" t="s">
        <v>928</v>
      </c>
      <c r="B27" s="1296" t="s">
        <v>348</v>
      </c>
      <c r="C27" s="1297"/>
      <c r="D27" s="771">
        <f>'3-MOF DOC '!J100</f>
        <v>0</v>
      </c>
      <c r="E27" s="772"/>
    </row>
    <row r="28" spans="1:5" s="773" customFormat="1" ht="28.5" customHeight="1">
      <c r="A28" s="786" t="s">
        <v>929</v>
      </c>
      <c r="B28" s="789" t="s">
        <v>348</v>
      </c>
      <c r="C28" s="790">
        <f>'9-Aree a rischio'!E7</f>
        <v>0</v>
      </c>
      <c r="D28" s="771">
        <f>'3-MOF DOC '!J103</f>
        <v>0</v>
      </c>
      <c r="E28" s="772"/>
    </row>
    <row r="29" spans="1:5" s="773" customFormat="1" ht="18" customHeight="1">
      <c r="A29" s="786" t="s">
        <v>930</v>
      </c>
      <c r="B29" s="789" t="s">
        <v>860</v>
      </c>
      <c r="C29" s="791"/>
      <c r="D29" s="771">
        <f>'3-MOF DOC '!J109</f>
        <v>0</v>
      </c>
      <c r="E29" s="772"/>
    </row>
    <row r="30" spans="1:5" s="773" customFormat="1" ht="18" customHeight="1">
      <c r="A30" s="786" t="s">
        <v>931</v>
      </c>
      <c r="B30" s="789">
        <v>17.5</v>
      </c>
      <c r="C30" s="791">
        <f>'3-MOF DOC '!G115</f>
        <v>0</v>
      </c>
      <c r="D30" s="771">
        <f t="shared" ref="D30" si="4">B30*C30</f>
        <v>0</v>
      </c>
      <c r="E30" s="772"/>
    </row>
    <row r="31" spans="1:5" s="773" customFormat="1" ht="37.5" customHeight="1">
      <c r="A31" s="794" t="s">
        <v>932</v>
      </c>
      <c r="B31" s="789">
        <v>17.5</v>
      </c>
      <c r="C31" s="791">
        <f>'3-MOF DOC '!G124</f>
        <v>0</v>
      </c>
      <c r="D31" s="771">
        <f t="shared" ref="D31" si="5">B31*C31</f>
        <v>0</v>
      </c>
      <c r="E31" s="772"/>
    </row>
    <row r="32" spans="1:5" ht="18" customHeight="1">
      <c r="A32" s="1292" t="s">
        <v>874</v>
      </c>
      <c r="B32" s="1293"/>
      <c r="C32" s="1294"/>
      <c r="D32" s="779">
        <f>ROUND(SUM(D16:D31),2)</f>
        <v>0</v>
      </c>
      <c r="E32" s="765" t="s">
        <v>282</v>
      </c>
    </row>
    <row r="33" spans="1:5" ht="6" customHeight="1">
      <c r="A33" s="361"/>
      <c r="B33" s="361"/>
      <c r="C33" s="361"/>
      <c r="D33" s="780"/>
    </row>
    <row r="34" spans="1:5" ht="24">
      <c r="A34" s="781" t="s">
        <v>287</v>
      </c>
      <c r="B34" s="782" t="s">
        <v>159</v>
      </c>
      <c r="C34" s="783" t="s">
        <v>161</v>
      </c>
      <c r="D34" s="768" t="s">
        <v>98</v>
      </c>
    </row>
    <row r="35" spans="1:5" s="773" customFormat="1" ht="12.75">
      <c r="A35" s="786" t="s">
        <v>912</v>
      </c>
      <c r="B35" s="1296" t="s">
        <v>348</v>
      </c>
      <c r="C35" s="1297"/>
      <c r="D35" s="771">
        <f>'6-Ind.Dir.DSGA e SOST.'!AB17</f>
        <v>750</v>
      </c>
      <c r="E35" s="772"/>
    </row>
    <row r="36" spans="1:5" s="773" customFormat="1" ht="12.75">
      <c r="A36" s="786" t="s">
        <v>911</v>
      </c>
      <c r="B36" s="1296" t="s">
        <v>348</v>
      </c>
      <c r="C36" s="1297"/>
      <c r="D36" s="771">
        <f>'6-Ind.Dir.DSGA e SOST.'!AB28+'6-Ind.Dir.DSGA e SOST.'!AB31</f>
        <v>1773</v>
      </c>
      <c r="E36" s="772"/>
    </row>
    <row r="37" spans="1:5" s="773" customFormat="1" ht="12.75">
      <c r="A37" s="786" t="s">
        <v>910</v>
      </c>
      <c r="B37" s="795" t="s">
        <v>987</v>
      </c>
      <c r="C37" s="796">
        <f>'7-STRAORD ATA'!F54</f>
        <v>0</v>
      </c>
      <c r="D37" s="771">
        <f>'7-STRAORD ATA'!G54</f>
        <v>0</v>
      </c>
      <c r="E37" s="772"/>
    </row>
    <row r="38" spans="1:5" s="773" customFormat="1" ht="15.75" customHeight="1">
      <c r="A38" s="786" t="s">
        <v>909</v>
      </c>
      <c r="B38" s="795" t="s">
        <v>987</v>
      </c>
      <c r="C38" s="796">
        <f>'7-STRAORD ATA'!F53</f>
        <v>0</v>
      </c>
      <c r="D38" s="771">
        <f>'7-STRAORD ATA'!G53</f>
        <v>0</v>
      </c>
      <c r="E38" s="776"/>
    </row>
    <row r="39" spans="1:5" s="773" customFormat="1" ht="12.75">
      <c r="A39" s="786" t="s">
        <v>913</v>
      </c>
      <c r="B39" s="1296" t="s">
        <v>348</v>
      </c>
      <c r="C39" s="1297"/>
      <c r="D39" s="771">
        <f>'7-STRAORD ATA'!G56</f>
        <v>0</v>
      </c>
      <c r="E39" s="772"/>
    </row>
    <row r="40" spans="1:5" s="773" customFormat="1" ht="12.75">
      <c r="A40" s="786" t="s">
        <v>914</v>
      </c>
      <c r="B40" s="1296" t="s">
        <v>348</v>
      </c>
      <c r="C40" s="1297"/>
      <c r="D40" s="771">
        <f>'7-STRAORD ATA'!G57</f>
        <v>0</v>
      </c>
      <c r="E40" s="772"/>
    </row>
    <row r="41" spans="1:5" s="773" customFormat="1" ht="25.5">
      <c r="A41" s="786" t="s">
        <v>915</v>
      </c>
      <c r="B41" s="1296" t="s">
        <v>348</v>
      </c>
      <c r="C41" s="1297"/>
      <c r="D41" s="771">
        <f>'8-IISS'!D16</f>
        <v>0</v>
      </c>
      <c r="E41" s="772"/>
    </row>
    <row r="42" spans="1:5" s="773" customFormat="1" ht="27.75" customHeight="1">
      <c r="A42" s="786" t="s">
        <v>916</v>
      </c>
      <c r="B42" s="1296" t="s">
        <v>348</v>
      </c>
      <c r="C42" s="1297"/>
      <c r="D42" s="771">
        <f>SUM('9-Aree a rischio'!F9:'9-Aree a rischio'!F11)</f>
        <v>0</v>
      </c>
      <c r="E42" s="772"/>
    </row>
    <row r="43" spans="1:5" s="773" customFormat="1" ht="12.75" customHeight="1">
      <c r="A43" s="786" t="s">
        <v>917</v>
      </c>
      <c r="B43" s="797" t="s">
        <v>987</v>
      </c>
      <c r="C43" s="798">
        <f>'7-STRAORD ATA'!F55</f>
        <v>0</v>
      </c>
      <c r="D43" s="771">
        <f>'7-STRAORD ATA'!G55</f>
        <v>0</v>
      </c>
      <c r="E43" s="772"/>
    </row>
    <row r="44" spans="1:5" ht="17.25" customHeight="1">
      <c r="A44" s="1292" t="s">
        <v>874</v>
      </c>
      <c r="B44" s="1293"/>
      <c r="C44" s="1294"/>
      <c r="D44" s="779">
        <f>ROUND(SUM(D35:D43),2)</f>
        <v>2523</v>
      </c>
      <c r="E44" s="765" t="s">
        <v>286</v>
      </c>
    </row>
    <row r="45" spans="1:5" ht="5.25" customHeight="1">
      <c r="A45" s="361"/>
      <c r="B45" s="361"/>
      <c r="C45" s="361"/>
      <c r="D45" s="780"/>
      <c r="E45" s="765"/>
    </row>
    <row r="46" spans="1:5" ht="24" customHeight="1">
      <c r="A46" s="799" t="s">
        <v>290</v>
      </c>
      <c r="B46" s="800"/>
      <c r="C46" s="800"/>
      <c r="D46" s="768" t="s">
        <v>98</v>
      </c>
    </row>
    <row r="47" spans="1:5" s="773" customFormat="1" ht="18" customHeight="1">
      <c r="A47" s="801" t="s">
        <v>289</v>
      </c>
      <c r="B47" s="770"/>
      <c r="C47" s="802"/>
      <c r="D47" s="803">
        <f>D12</f>
        <v>0</v>
      </c>
      <c r="E47" s="765" t="s">
        <v>278</v>
      </c>
    </row>
    <row r="48" spans="1:5" s="773" customFormat="1" ht="18" customHeight="1">
      <c r="A48" s="804" t="s">
        <v>217</v>
      </c>
      <c r="B48" s="775"/>
      <c r="C48" s="805"/>
      <c r="D48" s="806">
        <f>D32+D44</f>
        <v>2523</v>
      </c>
      <c r="E48" s="765" t="s">
        <v>291</v>
      </c>
    </row>
    <row r="49" spans="1:6" s="773" customFormat="1" ht="18" customHeight="1">
      <c r="A49" s="804" t="s">
        <v>218</v>
      </c>
      <c r="B49" s="775"/>
      <c r="C49" s="805"/>
      <c r="D49" s="806">
        <f>'2-RSU-informativa al dsga'!D16</f>
        <v>0</v>
      </c>
      <c r="E49" s="765" t="s">
        <v>283</v>
      </c>
      <c r="F49" s="807"/>
    </row>
    <row r="50" spans="1:6" s="773" customFormat="1" ht="21" customHeight="1">
      <c r="A50" s="1292" t="s">
        <v>297</v>
      </c>
      <c r="B50" s="1293"/>
      <c r="C50" s="1294"/>
      <c r="D50" s="808">
        <f>D12-D48-D49</f>
        <v>-2523</v>
      </c>
      <c r="E50" s="765" t="s">
        <v>304</v>
      </c>
    </row>
    <row r="51" spans="1:6" ht="6" customHeight="1">
      <c r="A51" s="361"/>
      <c r="B51" s="361"/>
      <c r="C51" s="361"/>
      <c r="D51" s="780"/>
      <c r="E51" s="765"/>
    </row>
    <row r="52" spans="1:6" ht="28.5" customHeight="1">
      <c r="A52" s="1295" t="s">
        <v>907</v>
      </c>
      <c r="B52" s="1295"/>
      <c r="C52" s="1295"/>
      <c r="D52" s="1295"/>
      <c r="E52" s="765"/>
    </row>
    <row r="53" spans="1:6" s="773" customFormat="1" ht="24" customHeight="1">
      <c r="A53" s="809" t="str">
        <f>'1bis-Bilancio scuola'!B10</f>
        <v>Fondo per l’arricchimento e l’ampliamento dell’offerta formativa e per gli interventi perequativi (art. 1 legge 18 dicembre 1997, n. 440) – quota destinata al personale docente</v>
      </c>
      <c r="B53" s="1300" t="s">
        <v>348</v>
      </c>
      <c r="C53" s="1301"/>
      <c r="D53" s="810">
        <f>'1bis-Bilancio scuola'!H12</f>
        <v>0</v>
      </c>
      <c r="E53" s="772"/>
    </row>
    <row r="54" spans="1:6" s="773" customFormat="1" ht="18" customHeight="1">
      <c r="A54" s="786" t="str">
        <f>'1bis-Bilancio scuola'!B14</f>
        <v xml:space="preserve">Ulteriori compensi per corsi di recupero </v>
      </c>
      <c r="B54" s="1296" t="s">
        <v>348</v>
      </c>
      <c r="C54" s="1297"/>
      <c r="D54" s="771">
        <f>'1bis-Bilancio scuola'!H16</f>
        <v>0</v>
      </c>
      <c r="E54" s="772"/>
    </row>
    <row r="55" spans="1:6" s="773" customFormat="1" ht="18" customHeight="1">
      <c r="A55" s="786" t="str">
        <f>'1bis-Bilancio scuola'!B17</f>
        <v>Percorsi per le competenze trasversali e per l’orientamento Art. 1, comma 784, Legge n. 145/2018</v>
      </c>
      <c r="B55" s="1296" t="s">
        <v>348</v>
      </c>
      <c r="C55" s="1297"/>
      <c r="D55" s="771">
        <f>'1bis-Bilancio scuola'!H19</f>
        <v>0</v>
      </c>
      <c r="E55" s="772"/>
    </row>
    <row r="56" spans="1:6" s="773" customFormat="1" ht="18" customHeight="1">
      <c r="A56" s="786" t="str">
        <f>'1bis-Bilancio scuola'!B20</f>
        <v>Compensi per progetti nazionali (art. 22, comma 4, lettera c), c3) CCNL 19/4/2018</v>
      </c>
      <c r="B56" s="1296" t="s">
        <v>348</v>
      </c>
      <c r="C56" s="1297"/>
      <c r="D56" s="771">
        <f>'1bis-Bilancio scuola'!H22</f>
        <v>0</v>
      </c>
      <c r="E56" s="772"/>
    </row>
    <row r="57" spans="1:6" s="773" customFormat="1" ht="16.5" customHeight="1">
      <c r="A57" s="786" t="str">
        <f>'1bis-Bilancio scuola'!B23</f>
        <v>Compensi per progetti comunitari (art. 22, comma 4, lettera c), c3) CCNL 19/4/2018)</v>
      </c>
      <c r="B57" s="1296" t="s">
        <v>348</v>
      </c>
      <c r="C57" s="1297"/>
      <c r="D57" s="771">
        <f>'1bis-Bilancio scuola'!H25</f>
        <v>0</v>
      </c>
      <c r="E57" s="772"/>
    </row>
    <row r="58" spans="1:6" ht="18" customHeight="1">
      <c r="A58" s="1292" t="s">
        <v>881</v>
      </c>
      <c r="B58" s="1293"/>
      <c r="C58" s="1294"/>
      <c r="D58" s="779">
        <f>ROUND(SUM(D53:D57),2)</f>
        <v>0</v>
      </c>
      <c r="E58" s="765"/>
    </row>
  </sheetData>
  <sheetProtection sheet="1" objects="1" scenarios="1"/>
  <mergeCells count="21">
    <mergeCell ref="B53:C53"/>
    <mergeCell ref="B54:C54"/>
    <mergeCell ref="B55:C55"/>
    <mergeCell ref="B56:C56"/>
    <mergeCell ref="A50:C50"/>
    <mergeCell ref="A44:C44"/>
    <mergeCell ref="A52:D52"/>
    <mergeCell ref="B57:C57"/>
    <mergeCell ref="A58:C58"/>
    <mergeCell ref="A1:C1"/>
    <mergeCell ref="B35:C35"/>
    <mergeCell ref="B41:C41"/>
    <mergeCell ref="B27:C27"/>
    <mergeCell ref="B36:C36"/>
    <mergeCell ref="B39:C39"/>
    <mergeCell ref="B40:C40"/>
    <mergeCell ref="A12:C12"/>
    <mergeCell ref="A32:C32"/>
    <mergeCell ref="A2:D2"/>
    <mergeCell ref="A14:D14"/>
    <mergeCell ref="B42:C42"/>
  </mergeCells>
  <hyperlinks>
    <hyperlink ref="A52:D52" location="'1bis-Bilancio scuola'!A1" display="VOCI ENTRATA SU STANZIAMENTI DI BILANCIO"/>
  </hyperlinks>
  <printOptions horizontalCentered="1"/>
  <pageMargins left="0" right="0.15748031496062992" top="0.45" bottom="0" header="0.19685039370078741" footer="3.937007874015748E-2"/>
  <pageSetup paperSize="9" scale="91" orientation="landscape" r:id="rId1"/>
  <headerFooter>
    <oddHeader>&amp;RALLEGATO 10</oddHeader>
  </headerFooter>
  <drawing r:id="rId2"/>
</worksheet>
</file>

<file path=xl/worksheets/sheet18.xml><?xml version="1.0" encoding="utf-8"?>
<worksheet xmlns="http://schemas.openxmlformats.org/spreadsheetml/2006/main" xmlns:r="http://schemas.openxmlformats.org/officeDocument/2006/relationships">
  <sheetPr codeName="Foglio8">
    <tabColor rgb="FF00B050"/>
    <pageSetUpPr fitToPage="1"/>
  </sheetPr>
  <dimension ref="A1:V263"/>
  <sheetViews>
    <sheetView showGridLines="0" zoomScale="70" zoomScaleNormal="70" zoomScaleSheetLayoutView="55" zoomScalePageLayoutView="55" workbookViewId="0">
      <selection activeCell="A16" sqref="A16:R16"/>
    </sheetView>
  </sheetViews>
  <sheetFormatPr defaultColWidth="8.77734375" defaultRowHeight="15"/>
  <cols>
    <col min="1" max="2" width="8.77734375" style="816"/>
    <col min="3" max="3" width="17.6640625" style="816" customWidth="1"/>
    <col min="4" max="4" width="10.44140625" style="816" customWidth="1"/>
    <col min="5" max="5" width="8.88671875" style="816" bestFit="1" customWidth="1"/>
    <col min="6" max="6" width="10.33203125" style="816" bestFit="1" customWidth="1"/>
    <col min="7" max="12" width="8.77734375" style="816"/>
    <col min="13" max="13" width="8.88671875" style="816" bestFit="1" customWidth="1"/>
    <col min="14" max="16" width="8.77734375" style="816"/>
    <col min="17" max="17" width="8.88671875" style="816" bestFit="1" customWidth="1"/>
    <col min="18" max="18" width="13.33203125" style="816" customWidth="1"/>
    <col min="19" max="21" width="8.77734375" style="816"/>
    <col min="22" max="22" width="13.6640625" style="816" bestFit="1" customWidth="1"/>
    <col min="23" max="16384" width="8.77734375" style="816"/>
  </cols>
  <sheetData>
    <row r="1" spans="1:18" s="569" customFormat="1" ht="64.5" customHeight="1">
      <c r="A1" s="568"/>
      <c r="B1" s="568"/>
      <c r="C1" s="568"/>
      <c r="D1" s="568"/>
      <c r="E1" s="568"/>
      <c r="F1" s="568"/>
      <c r="G1" s="568"/>
      <c r="H1" s="568"/>
      <c r="I1" s="568"/>
      <c r="L1" s="568"/>
      <c r="M1" s="568"/>
    </row>
    <row r="2" spans="1:18" s="570" customFormat="1" ht="15" customHeight="1">
      <c r="A2" s="1356" t="str">
        <f>'Firme Carta intestata città'!B2</f>
        <v>MINISTERO DELL’ISTRUZIONE E DEL MERITO</v>
      </c>
      <c r="B2" s="1356"/>
      <c r="C2" s="1356"/>
      <c r="D2" s="1356"/>
      <c r="E2" s="1356"/>
      <c r="F2" s="1356"/>
      <c r="G2" s="1356"/>
      <c r="H2" s="1356"/>
      <c r="I2" s="1356"/>
      <c r="J2" s="1356"/>
      <c r="K2" s="1356"/>
      <c r="L2" s="1356"/>
      <c r="M2" s="1356"/>
      <c r="N2" s="1356"/>
      <c r="O2" s="1356"/>
      <c r="P2" s="1356"/>
      <c r="Q2" s="1356"/>
      <c r="R2" s="1356"/>
    </row>
    <row r="3" spans="1:18" s="570" customFormat="1" ht="15" customHeight="1">
      <c r="A3" s="1356" t="str">
        <f>'Firme Carta intestata città'!B3</f>
        <v>UFFICIO SCOLASTICO REGIONALE PER IL LAZIO</v>
      </c>
      <c r="B3" s="1356"/>
      <c r="C3" s="1356"/>
      <c r="D3" s="1356"/>
      <c r="E3" s="1356"/>
      <c r="F3" s="1356"/>
      <c r="G3" s="1356"/>
      <c r="H3" s="1356"/>
      <c r="I3" s="1356"/>
      <c r="J3" s="1356"/>
      <c r="K3" s="1356"/>
      <c r="L3" s="1356"/>
      <c r="M3" s="1356"/>
      <c r="N3" s="1356"/>
      <c r="O3" s="1356"/>
      <c r="P3" s="1356"/>
      <c r="Q3" s="1356"/>
      <c r="R3" s="1356"/>
    </row>
    <row r="4" spans="1:18" s="570" customFormat="1" ht="15" customHeight="1">
      <c r="A4" s="1356" t="str">
        <f>'Firme Carta intestata città'!B4</f>
        <v>Istituto Comprensivo "Via T. Mommsen, 20"</v>
      </c>
      <c r="B4" s="1356"/>
      <c r="C4" s="1356"/>
      <c r="D4" s="1356"/>
      <c r="E4" s="1356"/>
      <c r="F4" s="1356"/>
      <c r="G4" s="1356"/>
      <c r="H4" s="1356"/>
      <c r="I4" s="1356"/>
      <c r="J4" s="1356"/>
      <c r="K4" s="1356"/>
      <c r="L4" s="1356"/>
      <c r="M4" s="1356"/>
      <c r="N4" s="1356"/>
      <c r="O4" s="1356"/>
      <c r="P4" s="1356"/>
      <c r="Q4" s="1356"/>
      <c r="R4" s="1356"/>
    </row>
    <row r="5" spans="1:18" s="570" customFormat="1" ht="15" customHeight="1">
      <c r="A5" s="1356" t="str">
        <f>'Firme Carta intestata città'!B5</f>
        <v xml:space="preserve">00179 Roma (RM) Via T. Mommsen n. 20 C.F. 97199450582 C.M. RMIC8CU003 XVII° DISTRETTO SCOLASTICO </v>
      </c>
      <c r="B5" s="1356"/>
      <c r="C5" s="1356"/>
      <c r="D5" s="1356"/>
      <c r="E5" s="1356"/>
      <c r="F5" s="1356"/>
      <c r="G5" s="1356"/>
      <c r="H5" s="1356"/>
      <c r="I5" s="1356"/>
      <c r="J5" s="1356"/>
      <c r="K5" s="1356"/>
      <c r="L5" s="1356"/>
      <c r="M5" s="1356"/>
      <c r="N5" s="1356"/>
      <c r="O5" s="1356"/>
      <c r="P5" s="1356"/>
      <c r="Q5" s="1356"/>
      <c r="R5" s="1356"/>
    </row>
    <row r="6" spans="1:18" s="570" customFormat="1" ht="15" customHeight="1">
      <c r="A6" s="1356" t="str">
        <f>'Firme Carta intestata città'!B6</f>
        <v>Tel. 06/78398074  Fax 06 787849  www.mommsen.edu.it   e-mail rmic8cu003@istruzione PEC :RMIC8CU003@PEC.ISTRUZIONE.IT</v>
      </c>
      <c r="B6" s="1356"/>
      <c r="C6" s="1356"/>
      <c r="D6" s="1356"/>
      <c r="E6" s="1356"/>
      <c r="F6" s="1356"/>
      <c r="G6" s="1356"/>
      <c r="H6" s="1356"/>
      <c r="I6" s="1356"/>
      <c r="J6" s="1356"/>
      <c r="K6" s="1356"/>
      <c r="L6" s="1356"/>
      <c r="M6" s="1356"/>
      <c r="N6" s="1356"/>
      <c r="O6" s="1356"/>
      <c r="P6" s="1356"/>
      <c r="Q6" s="1356"/>
      <c r="R6" s="1356"/>
    </row>
    <row r="8" spans="1:18" s="812" customFormat="1" ht="19.5">
      <c r="A8" s="1357" t="s">
        <v>240</v>
      </c>
      <c r="B8" s="1357"/>
      <c r="C8" s="1357"/>
      <c r="D8" s="1357"/>
      <c r="E8" s="1357"/>
      <c r="F8" s="1357"/>
      <c r="G8" s="1357"/>
      <c r="H8" s="1357"/>
      <c r="I8" s="1357"/>
      <c r="J8" s="1357"/>
      <c r="K8" s="1357"/>
      <c r="L8" s="1357"/>
      <c r="M8" s="1357"/>
      <c r="N8" s="1357"/>
      <c r="O8" s="1357"/>
      <c r="P8" s="1357"/>
      <c r="Q8" s="1357"/>
      <c r="R8" s="1357"/>
    </row>
    <row r="9" spans="1:18" s="812" customFormat="1" ht="21.75" customHeight="1">
      <c r="A9" s="1357" t="s">
        <v>241</v>
      </c>
      <c r="B9" s="1357"/>
      <c r="C9" s="1357"/>
      <c r="D9" s="1357"/>
      <c r="E9" s="1357"/>
      <c r="F9" s="1357"/>
      <c r="G9" s="1357"/>
      <c r="H9" s="1357"/>
      <c r="I9" s="1357"/>
      <c r="J9" s="1357"/>
      <c r="K9" s="1357"/>
      <c r="L9" s="1357"/>
      <c r="M9" s="1357"/>
      <c r="N9" s="1357"/>
      <c r="O9" s="1357"/>
      <c r="P9" s="1357"/>
      <c r="Q9" s="1357"/>
      <c r="R9" s="1357"/>
    </row>
    <row r="10" spans="1:18" s="812" customFormat="1" ht="18" hidden="1" customHeight="1">
      <c r="A10" s="813"/>
      <c r="B10" s="813"/>
      <c r="C10" s="813"/>
      <c r="D10" s="813"/>
      <c r="E10" s="813"/>
      <c r="F10" s="813"/>
      <c r="G10" s="813"/>
      <c r="H10" s="813"/>
      <c r="I10" s="813"/>
      <c r="J10" s="814" t="s">
        <v>9</v>
      </c>
      <c r="K10" s="814"/>
      <c r="L10" s="814"/>
      <c r="M10" s="814"/>
      <c r="N10" s="814"/>
      <c r="O10" s="814"/>
      <c r="P10" s="814"/>
      <c r="Q10" s="814"/>
      <c r="R10" s="814"/>
    </row>
    <row r="11" spans="1:18" s="812" customFormat="1" ht="18" hidden="1" customHeight="1">
      <c r="A11" s="815" t="e">
        <f>ROUND(Dati!#REF!,3)</f>
        <v>#REF!</v>
      </c>
      <c r="B11" s="815"/>
      <c r="C11" s="815"/>
      <c r="D11" s="815"/>
      <c r="E11" s="815"/>
      <c r="F11" s="815"/>
      <c r="G11" s="813"/>
      <c r="H11" s="813"/>
      <c r="I11" s="815" t="e">
        <f>ROUND(Dati!#REF!,3)</f>
        <v>#REF!</v>
      </c>
      <c r="J11" s="815"/>
      <c r="K11" s="815"/>
      <c r="L11" s="815"/>
      <c r="M11" s="815"/>
      <c r="N11" s="815"/>
      <c r="O11" s="813"/>
      <c r="P11" s="813"/>
      <c r="Q11" s="815" t="e">
        <f>ROUND(Dati!#REF!,3)</f>
        <v>#REF!</v>
      </c>
      <c r="R11" s="815"/>
    </row>
    <row r="12" spans="1:18" s="812" customFormat="1" ht="18.75" customHeight="1">
      <c r="A12" s="1360" t="str">
        <f>Dati!B4</f>
        <v>2022/2023</v>
      </c>
      <c r="B12" s="1360"/>
      <c r="C12" s="1360"/>
      <c r="D12" s="1360"/>
      <c r="E12" s="1360"/>
      <c r="F12" s="1360"/>
      <c r="G12" s="1360"/>
      <c r="H12" s="1360"/>
      <c r="I12" s="1360"/>
      <c r="J12" s="1360"/>
      <c r="K12" s="1360"/>
      <c r="L12" s="1360"/>
      <c r="M12" s="1360"/>
      <c r="N12" s="1360"/>
      <c r="O12" s="1360"/>
      <c r="P12" s="1360"/>
      <c r="Q12" s="1360"/>
      <c r="R12" s="1360"/>
    </row>
    <row r="13" spans="1:18" ht="35.25" customHeight="1">
      <c r="A13" s="1358" t="s">
        <v>28</v>
      </c>
      <c r="B13" s="1358"/>
      <c r="C13" s="1358"/>
      <c r="D13" s="1358"/>
      <c r="E13" s="1358"/>
      <c r="F13" s="1358"/>
      <c r="G13" s="1358"/>
      <c r="H13" s="1358"/>
      <c r="I13" s="1358"/>
      <c r="J13" s="1358"/>
      <c r="K13" s="1358"/>
      <c r="L13" s="1358"/>
      <c r="M13" s="1358"/>
      <c r="N13" s="1358"/>
      <c r="O13" s="1358"/>
      <c r="P13" s="1358"/>
      <c r="Q13" s="1358"/>
      <c r="R13" s="1358"/>
    </row>
    <row r="14" spans="1:18" ht="32.25" customHeight="1">
      <c r="A14" s="1359" t="s">
        <v>222</v>
      </c>
      <c r="B14" s="1359"/>
      <c r="C14" s="1359"/>
      <c r="D14" s="1359"/>
      <c r="E14" s="1359"/>
      <c r="F14" s="1359"/>
      <c r="G14" s="1359"/>
      <c r="H14" s="1359"/>
      <c r="I14" s="1359"/>
      <c r="J14" s="1359"/>
      <c r="K14" s="1359"/>
      <c r="L14" s="1359"/>
      <c r="M14" s="1359"/>
      <c r="N14" s="1359"/>
      <c r="O14" s="1359"/>
      <c r="P14" s="1359"/>
      <c r="Q14" s="1359"/>
      <c r="R14" s="1359"/>
    </row>
    <row r="15" spans="1:18" ht="27" customHeight="1">
      <c r="A15" s="1344" t="s">
        <v>29</v>
      </c>
      <c r="B15" s="1344"/>
      <c r="C15" s="1344"/>
      <c r="D15" s="1344"/>
      <c r="E15" s="1344"/>
      <c r="F15" s="1344"/>
      <c r="G15" s="1344"/>
      <c r="H15" s="1344"/>
      <c r="I15" s="1344"/>
      <c r="J15" s="1344"/>
      <c r="K15" s="1344"/>
      <c r="L15" s="1344"/>
      <c r="M15" s="1344"/>
      <c r="N15" s="1344"/>
      <c r="O15" s="1344"/>
      <c r="P15" s="1344"/>
      <c r="Q15" s="1344"/>
      <c r="R15" s="1344"/>
    </row>
    <row r="16" spans="1:18" ht="65.25" customHeight="1">
      <c r="A16" s="1345" t="s">
        <v>221</v>
      </c>
      <c r="B16" s="1345"/>
      <c r="C16" s="1345"/>
      <c r="D16" s="1345"/>
      <c r="E16" s="1345"/>
      <c r="F16" s="1345"/>
      <c r="G16" s="1345"/>
      <c r="H16" s="1345"/>
      <c r="I16" s="1345"/>
      <c r="J16" s="1345"/>
      <c r="K16" s="1345"/>
      <c r="L16" s="1345"/>
      <c r="M16" s="1345"/>
      <c r="N16" s="1345"/>
      <c r="O16" s="1345"/>
      <c r="P16" s="1345"/>
      <c r="Q16" s="1345"/>
      <c r="R16" s="1345"/>
    </row>
    <row r="17" spans="1:18" ht="11.25" customHeight="1">
      <c r="A17" s="817"/>
      <c r="B17" s="817"/>
      <c r="C17" s="817"/>
      <c r="D17" s="817"/>
      <c r="E17" s="817"/>
      <c r="F17" s="817"/>
      <c r="G17" s="817"/>
      <c r="H17" s="817"/>
      <c r="I17" s="817"/>
      <c r="J17" s="817"/>
      <c r="K17" s="817"/>
      <c r="L17" s="817"/>
      <c r="M17" s="817"/>
      <c r="N17" s="817"/>
      <c r="O17" s="817"/>
      <c r="P17" s="817"/>
      <c r="Q17" s="817"/>
      <c r="R17" s="817"/>
    </row>
    <row r="18" spans="1:18" ht="33" customHeight="1">
      <c r="A18" s="1345" t="s">
        <v>30</v>
      </c>
      <c r="B18" s="1345"/>
      <c r="C18" s="1345"/>
      <c r="D18" s="1345"/>
      <c r="E18" s="1345"/>
      <c r="F18" s="1345"/>
      <c r="G18" s="1345"/>
      <c r="H18" s="1345"/>
      <c r="I18" s="1345"/>
      <c r="J18" s="1345"/>
      <c r="K18" s="1345"/>
      <c r="L18" s="1345"/>
      <c r="M18" s="1345"/>
      <c r="N18" s="1345"/>
      <c r="O18" s="1345"/>
      <c r="P18" s="1345"/>
      <c r="Q18" s="1345"/>
      <c r="R18" s="1345"/>
    </row>
    <row r="19" spans="1:18" ht="47.25" customHeight="1">
      <c r="A19" s="1326" t="s">
        <v>31</v>
      </c>
      <c r="B19" s="1326"/>
      <c r="C19" s="1326"/>
      <c r="D19" s="1326"/>
      <c r="E19" s="1326"/>
      <c r="F19" s="1326"/>
      <c r="G19" s="1326"/>
      <c r="H19" s="1326"/>
      <c r="I19" s="1326"/>
      <c r="J19" s="1326"/>
      <c r="K19" s="1326"/>
      <c r="L19" s="1326"/>
      <c r="M19" s="1326"/>
      <c r="N19" s="1326"/>
      <c r="O19" s="1326"/>
      <c r="P19" s="1326"/>
      <c r="Q19" s="1326"/>
      <c r="R19" s="1326"/>
    </row>
    <row r="20" spans="1:18" ht="27" customHeight="1" thickBot="1">
      <c r="A20" s="1347" t="s">
        <v>32</v>
      </c>
      <c r="B20" s="1347"/>
      <c r="C20" s="1348"/>
      <c r="D20" s="1349" t="s">
        <v>33</v>
      </c>
      <c r="E20" s="1350"/>
      <c r="F20" s="1350"/>
      <c r="G20" s="1350"/>
      <c r="H20" s="1350"/>
      <c r="I20" s="1350"/>
      <c r="J20" s="1350"/>
      <c r="K20" s="1350"/>
      <c r="L20" s="1350"/>
      <c r="M20" s="1350"/>
      <c r="N20" s="1350"/>
      <c r="O20" s="1350"/>
      <c r="P20" s="1350"/>
      <c r="Q20" s="1350"/>
      <c r="R20" s="1350"/>
    </row>
    <row r="21" spans="1:18" ht="39.75" customHeight="1" thickTop="1">
      <c r="A21" s="1346" t="s">
        <v>34</v>
      </c>
      <c r="B21" s="1346"/>
      <c r="C21" s="1346"/>
      <c r="D21" s="1346"/>
      <c r="E21" s="1346"/>
      <c r="F21" s="1346"/>
      <c r="G21" s="1346"/>
      <c r="H21" s="1346"/>
      <c r="I21" s="1346"/>
      <c r="J21" s="1346"/>
      <c r="K21" s="1346"/>
      <c r="L21" s="1346"/>
      <c r="M21" s="1346"/>
      <c r="N21" s="1346"/>
      <c r="O21" s="1346"/>
      <c r="P21" s="1346"/>
      <c r="Q21" s="1346"/>
      <c r="R21" s="1346"/>
    </row>
    <row r="22" spans="1:18" ht="16.5" customHeight="1">
      <c r="A22" s="818"/>
      <c r="B22" s="818"/>
      <c r="C22" s="818"/>
      <c r="D22" s="818"/>
      <c r="E22" s="818"/>
      <c r="F22" s="818"/>
      <c r="G22" s="818"/>
      <c r="H22" s="818"/>
      <c r="I22" s="818"/>
      <c r="J22" s="818"/>
      <c r="K22" s="818"/>
      <c r="L22" s="818"/>
      <c r="M22" s="818"/>
      <c r="N22" s="818"/>
      <c r="O22" s="818"/>
      <c r="P22" s="818"/>
      <c r="Q22" s="818"/>
      <c r="R22" s="818"/>
    </row>
    <row r="23" spans="1:18" ht="15" customHeight="1">
      <c r="A23" s="1366" t="s">
        <v>802</v>
      </c>
      <c r="B23" s="1366"/>
      <c r="C23" s="1366"/>
      <c r="D23" s="1351" t="s">
        <v>36</v>
      </c>
      <c r="E23" s="1351"/>
      <c r="F23" s="1351"/>
      <c r="G23" s="1351"/>
      <c r="H23" s="1351"/>
      <c r="I23" s="1351" t="s">
        <v>37</v>
      </c>
      <c r="J23" s="1351"/>
      <c r="K23" s="1351"/>
      <c r="L23" s="1351"/>
      <c r="M23" s="1351"/>
      <c r="N23" s="1352" t="s">
        <v>783</v>
      </c>
      <c r="O23" s="1352"/>
      <c r="P23" s="1352"/>
      <c r="Q23" s="1352"/>
      <c r="R23" s="1352"/>
    </row>
    <row r="24" spans="1:18" ht="16.5" customHeight="1">
      <c r="A24" s="1366"/>
      <c r="B24" s="1366"/>
      <c r="C24" s="1366"/>
      <c r="D24" s="1353" t="s">
        <v>38</v>
      </c>
      <c r="E24" s="1353"/>
      <c r="F24" s="1353"/>
      <c r="G24" s="1353"/>
      <c r="H24" s="1353"/>
      <c r="I24" s="1353" t="s">
        <v>39</v>
      </c>
      <c r="J24" s="1353"/>
      <c r="K24" s="1353"/>
      <c r="L24" s="1353"/>
      <c r="M24" s="1353"/>
      <c r="N24" s="1354" t="s">
        <v>784</v>
      </c>
      <c r="O24" s="1354"/>
      <c r="P24" s="1354"/>
      <c r="Q24" s="1354"/>
      <c r="R24" s="1354"/>
    </row>
    <row r="25" spans="1:18" ht="18" customHeight="1">
      <c r="A25" s="1311" t="str">
        <f>'1-M.O.F. PA '!C6</f>
        <v>FONDO  di  ISTITUTO</v>
      </c>
      <c r="B25" s="1311"/>
      <c r="C25" s="1311"/>
      <c r="D25" s="1355">
        <f>'1-M.O.F. PA '!C7</f>
        <v>0</v>
      </c>
      <c r="E25" s="1355"/>
      <c r="F25" s="1355"/>
      <c r="G25" s="1355"/>
      <c r="H25" s="1355"/>
      <c r="I25" s="1355">
        <f>'1-M.O.F. PA '!D7</f>
        <v>0</v>
      </c>
      <c r="J25" s="1355"/>
      <c r="K25" s="1355"/>
      <c r="L25" s="1355"/>
      <c r="M25" s="1355"/>
      <c r="N25" s="1355">
        <f t="shared" ref="N25:N32" si="0">ROUND(D25+I25,2)</f>
        <v>0</v>
      </c>
      <c r="O25" s="1355"/>
      <c r="P25" s="1355"/>
      <c r="Q25" s="1355"/>
      <c r="R25" s="1355"/>
    </row>
    <row r="26" spans="1:18" ht="45.75" customHeight="1">
      <c r="A26" s="1361" t="str">
        <f>'1-M.O.F. PA '!C9</f>
        <v>Finanziamento indennità di sostituzione del DSGA precedenti anni scolastici</v>
      </c>
      <c r="B26" s="1361"/>
      <c r="C26" s="1361"/>
      <c r="D26" s="1355">
        <f>'1-M.O.F. PA '!E9</f>
        <v>0</v>
      </c>
      <c r="E26" s="1355"/>
      <c r="F26" s="1355"/>
      <c r="G26" s="1355"/>
      <c r="H26" s="1355"/>
      <c r="I26" s="1362"/>
      <c r="J26" s="1362"/>
      <c r="K26" s="1362"/>
      <c r="L26" s="1362"/>
      <c r="M26" s="1362"/>
      <c r="N26" s="1355">
        <f t="shared" si="0"/>
        <v>0</v>
      </c>
      <c r="O26" s="1355"/>
      <c r="P26" s="1355"/>
      <c r="Q26" s="1355"/>
      <c r="R26" s="1355"/>
    </row>
    <row r="27" spans="1:18" ht="31.5" customHeight="1">
      <c r="A27" s="1361" t="str">
        <f>'1-M.O.F. PA '!C12</f>
        <v>VALORIZZAZIONE DEL PERSONALE SCOLASTICO</v>
      </c>
      <c r="B27" s="1361"/>
      <c r="C27" s="1361"/>
      <c r="D27" s="1355">
        <f>'1-M.O.F. PA '!C13</f>
        <v>0</v>
      </c>
      <c r="E27" s="1355"/>
      <c r="F27" s="1355"/>
      <c r="G27" s="1355"/>
      <c r="H27" s="1355"/>
      <c r="I27" s="1355">
        <f>'1-M.O.F. PA '!D13</f>
        <v>0</v>
      </c>
      <c r="J27" s="1355"/>
      <c r="K27" s="1355"/>
      <c r="L27" s="1355"/>
      <c r="M27" s="1355"/>
      <c r="N27" s="1355">
        <f t="shared" si="0"/>
        <v>0</v>
      </c>
      <c r="O27" s="1355"/>
      <c r="P27" s="1355"/>
      <c r="Q27" s="1355"/>
      <c r="R27" s="1355"/>
    </row>
    <row r="28" spans="1:18" ht="18" customHeight="1">
      <c r="A28" s="1361" t="str">
        <f>'1-M.O.F. PA '!C14</f>
        <v>FUNZIONI    STRUMENTALI</v>
      </c>
      <c r="B28" s="1361"/>
      <c r="C28" s="1361"/>
      <c r="D28" s="1355">
        <f>'1-M.O.F. PA '!C15</f>
        <v>0</v>
      </c>
      <c r="E28" s="1355"/>
      <c r="F28" s="1355"/>
      <c r="G28" s="1355"/>
      <c r="H28" s="1355"/>
      <c r="I28" s="1355">
        <f>'1-M.O.F. PA '!D15</f>
        <v>0</v>
      </c>
      <c r="J28" s="1355"/>
      <c r="K28" s="1355"/>
      <c r="L28" s="1355"/>
      <c r="M28" s="1355"/>
      <c r="N28" s="1355">
        <f t="shared" si="0"/>
        <v>0</v>
      </c>
      <c r="O28" s="1355"/>
      <c r="P28" s="1355"/>
      <c r="Q28" s="1355"/>
      <c r="R28" s="1355"/>
    </row>
    <row r="29" spans="1:18" ht="18" customHeight="1">
      <c r="A29" s="1361" t="str">
        <f>'1-M.O.F. PA '!C16</f>
        <v>INCARICHI SPECIFICI  A.T.A.</v>
      </c>
      <c r="B29" s="1361"/>
      <c r="C29" s="1361"/>
      <c r="D29" s="1355">
        <f>'1-M.O.F. PA '!C17</f>
        <v>0</v>
      </c>
      <c r="E29" s="1355"/>
      <c r="F29" s="1355"/>
      <c r="G29" s="1355"/>
      <c r="H29" s="1355"/>
      <c r="I29" s="1355">
        <f>'1-M.O.F. PA '!D17</f>
        <v>0</v>
      </c>
      <c r="J29" s="1355"/>
      <c r="K29" s="1355"/>
      <c r="L29" s="1355"/>
      <c r="M29" s="1355"/>
      <c r="N29" s="1355">
        <f t="shared" si="0"/>
        <v>0</v>
      </c>
      <c r="O29" s="1355"/>
      <c r="P29" s="1355"/>
      <c r="Q29" s="1355"/>
      <c r="R29" s="1355"/>
    </row>
    <row r="30" spans="1:18" ht="18" customHeight="1">
      <c r="A30" s="1361" t="str">
        <f>'1-M.O.F. PA '!C18</f>
        <v>ORE    ECCEDENTI</v>
      </c>
      <c r="B30" s="1361"/>
      <c r="C30" s="1361"/>
      <c r="D30" s="1355">
        <f>'1-M.O.F. PA '!C19</f>
        <v>0</v>
      </c>
      <c r="E30" s="1355"/>
      <c r="F30" s="1355"/>
      <c r="G30" s="1355"/>
      <c r="H30" s="1355"/>
      <c r="I30" s="1355">
        <f>'1-M.O.F. PA '!D19</f>
        <v>0</v>
      </c>
      <c r="J30" s="1355"/>
      <c r="K30" s="1355"/>
      <c r="L30" s="1355"/>
      <c r="M30" s="1355"/>
      <c r="N30" s="1355">
        <f t="shared" si="0"/>
        <v>0</v>
      </c>
      <c r="O30" s="1355"/>
      <c r="P30" s="1355"/>
      <c r="Q30" s="1355"/>
      <c r="R30" s="1355"/>
    </row>
    <row r="31" spans="1:18" ht="18" customHeight="1">
      <c r="A31" s="1361" t="str">
        <f>'1-M.O.F. PA '!C20</f>
        <v>PRATICA   SPORTIVA</v>
      </c>
      <c r="B31" s="1361"/>
      <c r="C31" s="1361"/>
      <c r="D31" s="1355">
        <f>'1-M.O.F. PA '!C21</f>
        <v>0</v>
      </c>
      <c r="E31" s="1355"/>
      <c r="F31" s="1355"/>
      <c r="G31" s="1355"/>
      <c r="H31" s="1355"/>
      <c r="I31" s="1355">
        <f>'1-M.O.F. PA '!D21</f>
        <v>0</v>
      </c>
      <c r="J31" s="1355"/>
      <c r="K31" s="1355"/>
      <c r="L31" s="1355"/>
      <c r="M31" s="1355"/>
      <c r="N31" s="1355">
        <f t="shared" si="0"/>
        <v>0</v>
      </c>
      <c r="O31" s="1355"/>
      <c r="P31" s="1355"/>
      <c r="Q31" s="1355"/>
      <c r="R31" s="1355"/>
    </row>
    <row r="32" spans="1:18" ht="18" customHeight="1">
      <c r="A32" s="1361" t="str">
        <f>'1-M.O.F. PA '!C22</f>
        <v>AREE A RISCHIO</v>
      </c>
      <c r="B32" s="1361"/>
      <c r="C32" s="1361"/>
      <c r="D32" s="1355">
        <f>'1-M.O.F. PA '!C23</f>
        <v>0</v>
      </c>
      <c r="E32" s="1355"/>
      <c r="F32" s="1355"/>
      <c r="G32" s="1355"/>
      <c r="H32" s="1355"/>
      <c r="I32" s="1355">
        <f>'1-M.O.F. PA '!D23</f>
        <v>0</v>
      </c>
      <c r="J32" s="1355"/>
      <c r="K32" s="1355"/>
      <c r="L32" s="1355"/>
      <c r="M32" s="1355"/>
      <c r="N32" s="1355">
        <f t="shared" si="0"/>
        <v>0</v>
      </c>
      <c r="O32" s="1355"/>
      <c r="P32" s="1355"/>
      <c r="Q32" s="1355"/>
      <c r="R32" s="1355"/>
    </row>
    <row r="33" spans="1:18" ht="18" customHeight="1">
      <c r="A33" s="1363" t="str">
        <f>'1-M.O.F. PA '!C24</f>
        <v>TOTALE</v>
      </c>
      <c r="B33" s="1363"/>
      <c r="C33" s="1363"/>
      <c r="D33" s="1355">
        <f>ROUND(SUM(D25:H32),2)</f>
        <v>0</v>
      </c>
      <c r="E33" s="1355"/>
      <c r="F33" s="1355"/>
      <c r="G33" s="1355"/>
      <c r="H33" s="1355"/>
      <c r="I33" s="1355">
        <f>ROUND(SUM(I25:M32),2)</f>
        <v>0</v>
      </c>
      <c r="J33" s="1355"/>
      <c r="K33" s="1355"/>
      <c r="L33" s="1355"/>
      <c r="M33" s="1355"/>
      <c r="N33" s="1355">
        <f>ROUND(SUM(N25:R32),2)</f>
        <v>0</v>
      </c>
      <c r="O33" s="1355"/>
      <c r="P33" s="1355"/>
      <c r="Q33" s="1355"/>
      <c r="R33" s="1355"/>
    </row>
    <row r="34" spans="1:18" ht="7.5" customHeight="1">
      <c r="A34" s="819"/>
      <c r="B34" s="819"/>
      <c r="C34" s="819"/>
      <c r="D34" s="819"/>
      <c r="E34" s="819"/>
      <c r="F34" s="819"/>
      <c r="G34" s="819"/>
      <c r="H34" s="819"/>
      <c r="I34" s="819"/>
      <c r="J34" s="819"/>
      <c r="K34" s="819"/>
      <c r="L34" s="819"/>
      <c r="M34" s="819"/>
      <c r="N34" s="819"/>
      <c r="O34" s="819"/>
      <c r="P34" s="819"/>
      <c r="Q34" s="819"/>
      <c r="R34" s="819"/>
    </row>
    <row r="35" spans="1:18" ht="23.25" customHeight="1">
      <c r="A35" s="1302" t="s">
        <v>41</v>
      </c>
      <c r="B35" s="1302"/>
      <c r="C35" s="1303"/>
      <c r="D35" s="1315" t="s">
        <v>42</v>
      </c>
      <c r="E35" s="1316"/>
      <c r="F35" s="1316"/>
      <c r="G35" s="1316"/>
      <c r="H35" s="1316"/>
      <c r="I35" s="1316"/>
      <c r="J35" s="1316"/>
      <c r="K35" s="1316"/>
      <c r="L35" s="1316"/>
      <c r="M35" s="1316"/>
      <c r="N35" s="1316"/>
      <c r="O35" s="1316"/>
      <c r="P35" s="1316"/>
      <c r="Q35" s="1316"/>
      <c r="R35" s="1317"/>
    </row>
    <row r="36" spans="1:18" ht="22.5" customHeight="1">
      <c r="A36" s="820"/>
      <c r="B36" s="821"/>
      <c r="C36" s="822"/>
      <c r="D36" s="1367" t="s">
        <v>43</v>
      </c>
      <c r="E36" s="1367"/>
      <c r="F36" s="1367"/>
      <c r="G36" s="1367"/>
      <c r="H36" s="1367"/>
      <c r="I36" s="1367"/>
      <c r="J36" s="1367"/>
      <c r="K36" s="1367"/>
      <c r="L36" s="1367"/>
      <c r="M36" s="1367"/>
      <c r="N36" s="1367"/>
      <c r="O36" s="1367"/>
      <c r="P36" s="1367"/>
      <c r="Q36" s="1367"/>
      <c r="R36" s="1367"/>
    </row>
    <row r="37" spans="1:18" ht="9" customHeight="1">
      <c r="A37" s="1388"/>
      <c r="B37" s="1388"/>
      <c r="C37" s="1388"/>
      <c r="D37" s="1388"/>
      <c r="E37" s="1388"/>
      <c r="F37" s="1388"/>
      <c r="G37" s="1388"/>
      <c r="H37" s="1388"/>
      <c r="I37" s="1388"/>
      <c r="J37" s="1388"/>
      <c r="K37" s="1388"/>
      <c r="L37" s="1388"/>
      <c r="M37" s="1388"/>
      <c r="N37" s="1388"/>
      <c r="O37" s="1388"/>
      <c r="P37" s="1388"/>
      <c r="Q37" s="1388"/>
      <c r="R37" s="1388"/>
    </row>
    <row r="38" spans="1:18" ht="21.75" customHeight="1">
      <c r="A38" s="1368" t="s">
        <v>44</v>
      </c>
      <c r="B38" s="1368"/>
      <c r="C38" s="1369"/>
      <c r="D38" s="1370" t="s">
        <v>785</v>
      </c>
      <c r="E38" s="1371"/>
      <c r="F38" s="1371"/>
      <c r="G38" s="1371"/>
      <c r="H38" s="1371"/>
      <c r="I38" s="1371"/>
      <c r="J38" s="1371"/>
      <c r="K38" s="1371"/>
      <c r="L38" s="1371"/>
      <c r="M38" s="1371"/>
      <c r="N38" s="1371"/>
      <c r="O38" s="1371"/>
      <c r="P38" s="1371"/>
      <c r="Q38" s="1371"/>
      <c r="R38" s="1372"/>
    </row>
    <row r="39" spans="1:18">
      <c r="D39" s="1320" t="s">
        <v>45</v>
      </c>
      <c r="E39" s="1321"/>
      <c r="F39" s="1321"/>
      <c r="G39" s="1321"/>
      <c r="H39" s="1322"/>
      <c r="I39" s="1373" t="s">
        <v>46</v>
      </c>
      <c r="J39" s="1374"/>
      <c r="K39" s="1374"/>
      <c r="L39" s="1374"/>
      <c r="M39" s="1375"/>
      <c r="N39" s="1307">
        <f>D33</f>
        <v>0</v>
      </c>
      <c r="O39" s="1308"/>
      <c r="P39" s="1308"/>
      <c r="Q39" s="1308"/>
      <c r="R39" s="1309"/>
    </row>
    <row r="40" spans="1:18">
      <c r="D40" s="1320" t="s">
        <v>47</v>
      </c>
      <c r="E40" s="1321"/>
      <c r="F40" s="1321"/>
      <c r="G40" s="1321"/>
      <c r="H40" s="1322"/>
      <c r="I40" s="1376" t="s">
        <v>48</v>
      </c>
      <c r="J40" s="1376"/>
      <c r="K40" s="1376"/>
      <c r="L40" s="1376"/>
      <c r="M40" s="1376"/>
      <c r="N40" s="1307">
        <f>I33</f>
        <v>0</v>
      </c>
      <c r="O40" s="1308"/>
      <c r="P40" s="1308"/>
      <c r="Q40" s="1308"/>
      <c r="R40" s="1309"/>
    </row>
    <row r="41" spans="1:18">
      <c r="D41" s="1320" t="s">
        <v>27</v>
      </c>
      <c r="E41" s="1321"/>
      <c r="F41" s="1321"/>
      <c r="G41" s="1321"/>
      <c r="H41" s="1321"/>
      <c r="I41" s="1321"/>
      <c r="J41" s="1321"/>
      <c r="K41" s="1321"/>
      <c r="L41" s="1321"/>
      <c r="M41" s="1322"/>
      <c r="N41" s="1307">
        <f>ROUND(N39+N40,2)</f>
        <v>0</v>
      </c>
      <c r="O41" s="1308"/>
      <c r="P41" s="1308"/>
      <c r="Q41" s="1308"/>
      <c r="R41" s="1309"/>
    </row>
    <row r="42" spans="1:18" ht="4.5" customHeight="1">
      <c r="D42" s="823"/>
      <c r="E42" s="823"/>
      <c r="F42" s="823"/>
      <c r="G42" s="823"/>
      <c r="H42" s="823"/>
      <c r="I42" s="823"/>
      <c r="J42" s="823"/>
      <c r="K42" s="823"/>
      <c r="L42" s="823"/>
      <c r="M42" s="823"/>
      <c r="N42" s="823"/>
      <c r="O42" s="823"/>
      <c r="P42" s="823"/>
      <c r="Q42" s="823"/>
      <c r="R42" s="823"/>
    </row>
    <row r="43" spans="1:18" ht="24.75" customHeight="1">
      <c r="A43" s="1302" t="s">
        <v>50</v>
      </c>
      <c r="B43" s="1302"/>
      <c r="C43" s="1303"/>
      <c r="D43" s="1315" t="s">
        <v>90</v>
      </c>
      <c r="E43" s="1316"/>
      <c r="F43" s="1316"/>
      <c r="G43" s="1316"/>
      <c r="H43" s="1316"/>
      <c r="I43" s="1316"/>
      <c r="J43" s="1316"/>
      <c r="K43" s="1316"/>
      <c r="L43" s="1316"/>
      <c r="M43" s="1316"/>
      <c r="N43" s="1316"/>
      <c r="O43" s="1316"/>
      <c r="P43" s="1316"/>
      <c r="Q43" s="1316"/>
      <c r="R43" s="1317"/>
    </row>
    <row r="44" spans="1:18" ht="22.5" customHeight="1">
      <c r="B44" s="824"/>
      <c r="C44" s="825"/>
      <c r="D44" s="1367" t="s">
        <v>43</v>
      </c>
      <c r="E44" s="1367"/>
      <c r="F44" s="1367"/>
      <c r="G44" s="1367"/>
      <c r="H44" s="1367"/>
      <c r="I44" s="1367"/>
      <c r="J44" s="1367"/>
      <c r="K44" s="1367"/>
      <c r="L44" s="1367"/>
      <c r="M44" s="1367"/>
      <c r="N44" s="1367"/>
      <c r="O44" s="1367"/>
      <c r="P44" s="1367"/>
      <c r="Q44" s="1367"/>
      <c r="R44" s="1367"/>
    </row>
    <row r="45" spans="1:18" ht="4.5" customHeight="1">
      <c r="D45" s="823"/>
      <c r="E45" s="823"/>
      <c r="F45" s="823"/>
      <c r="G45" s="823"/>
      <c r="H45" s="823"/>
      <c r="I45" s="823"/>
      <c r="J45" s="823"/>
      <c r="K45" s="823"/>
      <c r="L45" s="823"/>
      <c r="M45" s="823"/>
      <c r="N45" s="823"/>
      <c r="O45" s="823"/>
      <c r="P45" s="823"/>
      <c r="Q45" s="823"/>
      <c r="R45" s="823"/>
    </row>
    <row r="46" spans="1:18" ht="24.75" customHeight="1">
      <c r="A46" s="1302" t="s">
        <v>71</v>
      </c>
      <c r="B46" s="1302"/>
      <c r="C46" s="1303"/>
      <c r="D46" s="1315" t="s">
        <v>72</v>
      </c>
      <c r="E46" s="1316"/>
      <c r="F46" s="1316"/>
      <c r="G46" s="1316"/>
      <c r="H46" s="1316"/>
      <c r="I46" s="1316"/>
      <c r="J46" s="1316"/>
      <c r="K46" s="1316"/>
      <c r="L46" s="1316"/>
      <c r="M46" s="1316"/>
      <c r="N46" s="1316"/>
      <c r="O46" s="1316"/>
      <c r="P46" s="1316"/>
      <c r="Q46" s="1316"/>
      <c r="R46" s="1317"/>
    </row>
    <row r="47" spans="1:18" ht="22.5" customHeight="1">
      <c r="B47" s="824"/>
      <c r="C47" s="825"/>
      <c r="D47" s="1367" t="s">
        <v>908</v>
      </c>
      <c r="E47" s="1367"/>
      <c r="F47" s="1367"/>
      <c r="G47" s="1367"/>
      <c r="H47" s="1367"/>
      <c r="I47" s="1367"/>
      <c r="J47" s="1367"/>
      <c r="K47" s="1367"/>
      <c r="L47" s="1367"/>
      <c r="M47" s="1367"/>
      <c r="N47" s="1367"/>
      <c r="O47" s="1367"/>
      <c r="P47" s="1367"/>
      <c r="Q47" s="1367"/>
      <c r="R47" s="1367"/>
    </row>
    <row r="48" spans="1:18" ht="39.75" customHeight="1">
      <c r="A48" s="1364" t="s">
        <v>49</v>
      </c>
      <c r="B48" s="1364"/>
      <c r="C48" s="1364"/>
      <c r="D48" s="1364"/>
      <c r="E48" s="1364"/>
      <c r="F48" s="1364"/>
      <c r="G48" s="1364"/>
      <c r="H48" s="1364"/>
      <c r="I48" s="1364"/>
      <c r="J48" s="1364"/>
      <c r="K48" s="1364"/>
      <c r="L48" s="1364"/>
      <c r="M48" s="1364"/>
      <c r="N48" s="1364"/>
      <c r="O48" s="1364"/>
      <c r="P48" s="1364"/>
      <c r="Q48" s="1364"/>
      <c r="R48" s="1364"/>
    </row>
    <row r="49" spans="1:18" ht="24.75" customHeight="1" thickBot="1">
      <c r="A49" s="1347" t="s">
        <v>51</v>
      </c>
      <c r="B49" s="1347"/>
      <c r="C49" s="1348"/>
      <c r="D49" s="1349" t="s">
        <v>52</v>
      </c>
      <c r="E49" s="1350"/>
      <c r="F49" s="1350"/>
      <c r="G49" s="1350"/>
      <c r="H49" s="1350"/>
      <c r="I49" s="1350"/>
      <c r="J49" s="1350"/>
      <c r="K49" s="1350"/>
      <c r="L49" s="1350"/>
      <c r="M49" s="1350"/>
      <c r="N49" s="1350"/>
      <c r="O49" s="1350"/>
      <c r="P49" s="1350"/>
      <c r="Q49" s="1350"/>
      <c r="R49" s="1350"/>
    </row>
    <row r="50" spans="1:18" ht="20.25" customHeight="1" thickTop="1">
      <c r="A50" s="1365"/>
      <c r="B50" s="1365"/>
      <c r="C50" s="1365"/>
      <c r="D50" s="1365"/>
      <c r="E50" s="1365"/>
      <c r="F50" s="1365"/>
      <c r="G50" s="1365"/>
      <c r="H50" s="1365"/>
      <c r="I50" s="1365"/>
      <c r="J50" s="1365"/>
      <c r="K50" s="1365"/>
      <c r="L50" s="1365"/>
      <c r="M50" s="1365"/>
      <c r="N50" s="1365"/>
      <c r="O50" s="1365"/>
      <c r="P50" s="1365"/>
      <c r="Q50" s="1365"/>
      <c r="R50" s="1365"/>
    </row>
    <row r="51" spans="1:18" ht="29.25" customHeight="1">
      <c r="A51" s="1302" t="s">
        <v>36</v>
      </c>
      <c r="B51" s="1302"/>
      <c r="C51" s="1303"/>
      <c r="D51" s="1304" t="s">
        <v>786</v>
      </c>
      <c r="E51" s="1305"/>
      <c r="F51" s="1305"/>
      <c r="G51" s="1305"/>
      <c r="H51" s="1305"/>
      <c r="I51" s="1305"/>
      <c r="J51" s="1305"/>
      <c r="K51" s="1305"/>
      <c r="L51" s="1305"/>
      <c r="M51" s="1305"/>
      <c r="N51" s="1305"/>
      <c r="O51" s="1305"/>
      <c r="P51" s="1305"/>
      <c r="Q51" s="1305"/>
      <c r="R51" s="1306"/>
    </row>
    <row r="52" spans="1:18">
      <c r="D52" s="826" t="s">
        <v>227</v>
      </c>
      <c r="E52" s="823"/>
      <c r="F52" s="823"/>
      <c r="G52" s="823"/>
      <c r="H52" s="823"/>
      <c r="I52" s="823"/>
      <c r="J52" s="823"/>
      <c r="K52" s="823"/>
      <c r="L52" s="823"/>
      <c r="M52" s="827"/>
      <c r="N52" s="1307">
        <f>'6-Ind.Dir.DSGA e SOST.'!AB17</f>
        <v>750</v>
      </c>
      <c r="O52" s="1308"/>
      <c r="P52" s="1308"/>
      <c r="Q52" s="1308"/>
      <c r="R52" s="1309"/>
    </row>
    <row r="53" spans="1:18">
      <c r="D53" s="826" t="s">
        <v>223</v>
      </c>
      <c r="E53" s="823"/>
      <c r="F53" s="823"/>
      <c r="G53" s="823"/>
      <c r="H53" s="823"/>
      <c r="I53" s="823"/>
      <c r="J53" s="823"/>
      <c r="K53" s="823"/>
      <c r="L53" s="823"/>
      <c r="M53" s="827"/>
      <c r="N53" s="1307">
        <f>'6-Ind.Dir.DSGA e SOST.'!AB28</f>
        <v>1773</v>
      </c>
      <c r="O53" s="1308"/>
      <c r="P53" s="1308"/>
      <c r="Q53" s="1308"/>
      <c r="R53" s="1309"/>
    </row>
    <row r="54" spans="1:18">
      <c r="D54" s="826" t="s">
        <v>224</v>
      </c>
      <c r="E54" s="823"/>
      <c r="F54" s="823"/>
      <c r="G54" s="823"/>
      <c r="H54" s="823"/>
      <c r="I54" s="823"/>
      <c r="J54" s="823"/>
      <c r="K54" s="823"/>
      <c r="L54" s="823"/>
      <c r="M54" s="827"/>
      <c r="N54" s="1307">
        <f>'6-Ind.Dir.DSGA e SOST.'!AB31</f>
        <v>0</v>
      </c>
      <c r="O54" s="1308"/>
      <c r="P54" s="1308"/>
      <c r="Q54" s="1308"/>
      <c r="R54" s="1309"/>
    </row>
    <row r="55" spans="1:18">
      <c r="D55" s="826" t="s">
        <v>225</v>
      </c>
      <c r="E55" s="823"/>
      <c r="F55" s="823"/>
      <c r="G55" s="823"/>
      <c r="H55" s="823"/>
      <c r="I55" s="823"/>
      <c r="J55" s="823"/>
      <c r="K55" s="823"/>
      <c r="L55" s="823"/>
      <c r="M55" s="827"/>
      <c r="N55" s="1307">
        <f>N30</f>
        <v>0</v>
      </c>
      <c r="O55" s="1308"/>
      <c r="P55" s="1308"/>
      <c r="Q55" s="1308"/>
      <c r="R55" s="1309"/>
    </row>
    <row r="56" spans="1:18">
      <c r="D56" s="826" t="s">
        <v>226</v>
      </c>
      <c r="E56" s="823"/>
      <c r="F56" s="823"/>
      <c r="G56" s="823"/>
      <c r="H56" s="823"/>
      <c r="I56" s="823"/>
      <c r="J56" s="823"/>
      <c r="K56" s="823"/>
      <c r="L56" s="823"/>
      <c r="M56" s="827"/>
      <c r="N56" s="1307">
        <f>N31</f>
        <v>0</v>
      </c>
      <c r="O56" s="1308"/>
      <c r="P56" s="1308"/>
      <c r="Q56" s="1308"/>
      <c r="R56" s="1309"/>
    </row>
    <row r="57" spans="1:18">
      <c r="D57" s="826" t="s">
        <v>333</v>
      </c>
      <c r="E57" s="823"/>
      <c r="F57" s="823"/>
      <c r="G57" s="823"/>
      <c r="H57" s="823"/>
      <c r="I57" s="823"/>
      <c r="J57" s="823"/>
      <c r="K57" s="823"/>
      <c r="L57" s="823"/>
      <c r="M57" s="827"/>
      <c r="N57" s="1307">
        <f>N32</f>
        <v>0</v>
      </c>
      <c r="O57" s="1308"/>
      <c r="P57" s="1308"/>
      <c r="Q57" s="1308"/>
      <c r="R57" s="1309"/>
    </row>
    <row r="58" spans="1:18">
      <c r="D58" s="1320" t="s">
        <v>86</v>
      </c>
      <c r="E58" s="1321"/>
      <c r="F58" s="1321"/>
      <c r="G58" s="1321"/>
      <c r="H58" s="1321"/>
      <c r="I58" s="1321"/>
      <c r="J58" s="1321"/>
      <c r="K58" s="1321"/>
      <c r="L58" s="1321"/>
      <c r="M58" s="1322"/>
      <c r="N58" s="1307">
        <f>ROUND(N52+N53+N54+N55+N56+N57,2)</f>
        <v>2523</v>
      </c>
      <c r="O58" s="1308"/>
      <c r="P58" s="1308"/>
      <c r="Q58" s="1308"/>
      <c r="R58" s="1309"/>
    </row>
    <row r="59" spans="1:18" ht="33" customHeight="1">
      <c r="A59" s="820"/>
      <c r="B59" s="820"/>
      <c r="C59" s="820"/>
      <c r="D59" s="828"/>
      <c r="E59" s="828"/>
      <c r="F59" s="828"/>
      <c r="G59" s="828"/>
      <c r="H59" s="828"/>
      <c r="I59" s="828"/>
      <c r="J59" s="828"/>
      <c r="K59" s="828"/>
      <c r="L59" s="828"/>
      <c r="M59" s="828"/>
      <c r="N59" s="828"/>
      <c r="O59" s="828"/>
      <c r="P59" s="828"/>
      <c r="Q59" s="828"/>
      <c r="R59" s="828"/>
    </row>
    <row r="60" spans="1:18" ht="30.75" customHeight="1">
      <c r="A60" s="1302" t="s">
        <v>37</v>
      </c>
      <c r="B60" s="1302"/>
      <c r="C60" s="1303"/>
      <c r="D60" s="1315" t="s">
        <v>53</v>
      </c>
      <c r="E60" s="1316"/>
      <c r="F60" s="1316"/>
      <c r="G60" s="1316"/>
      <c r="H60" s="1316"/>
      <c r="I60" s="1316"/>
      <c r="J60" s="1316"/>
      <c r="K60" s="1316"/>
      <c r="L60" s="1316"/>
      <c r="M60" s="1316"/>
      <c r="N60" s="1316"/>
      <c r="O60" s="1316"/>
      <c r="P60" s="1316"/>
      <c r="Q60" s="1316"/>
      <c r="R60" s="1317"/>
    </row>
    <row r="61" spans="1:18" ht="30.75" customHeight="1">
      <c r="A61" s="1318" t="s">
        <v>54</v>
      </c>
      <c r="B61" s="1318"/>
      <c r="C61" s="1318"/>
      <c r="D61" s="1319"/>
      <c r="E61" s="1319"/>
      <c r="F61" s="1319"/>
      <c r="G61" s="1319"/>
      <c r="H61" s="1319"/>
      <c r="I61" s="1319"/>
      <c r="J61" s="1319"/>
      <c r="K61" s="1319"/>
      <c r="L61" s="1319"/>
      <c r="M61" s="1319"/>
      <c r="N61" s="1319"/>
      <c r="O61" s="1319"/>
      <c r="P61" s="1319"/>
      <c r="Q61" s="1319"/>
      <c r="R61" s="1319"/>
    </row>
    <row r="62" spans="1:18" ht="34.5" customHeight="1">
      <c r="A62" s="1318" t="s">
        <v>56</v>
      </c>
      <c r="B62" s="1318"/>
      <c r="C62" s="1318"/>
      <c r="D62" s="1318"/>
      <c r="E62" s="1318"/>
      <c r="F62" s="1318"/>
      <c r="G62" s="1318"/>
      <c r="H62" s="1318"/>
      <c r="I62" s="1318"/>
      <c r="J62" s="1318"/>
      <c r="K62" s="1318"/>
      <c r="L62" s="1318"/>
      <c r="M62" s="1318"/>
      <c r="N62" s="1318"/>
      <c r="O62" s="1318"/>
      <c r="P62" s="1318"/>
      <c r="Q62" s="1318"/>
      <c r="R62" s="1318"/>
    </row>
    <row r="63" spans="1:18" ht="52.5" customHeight="1">
      <c r="A63" s="1318" t="s">
        <v>57</v>
      </c>
      <c r="B63" s="1318"/>
      <c r="C63" s="1318"/>
      <c r="D63" s="1318"/>
      <c r="E63" s="1318"/>
      <c r="F63" s="1318"/>
      <c r="G63" s="1318"/>
      <c r="H63" s="1318"/>
      <c r="I63" s="1318"/>
      <c r="J63" s="1318"/>
      <c r="K63" s="1318"/>
      <c r="L63" s="1318"/>
      <c r="M63" s="1318"/>
      <c r="N63" s="1318"/>
      <c r="O63" s="1318"/>
      <c r="P63" s="1318"/>
      <c r="Q63" s="1318"/>
      <c r="R63" s="1318"/>
    </row>
    <row r="64" spans="1:18" ht="33.75" customHeight="1">
      <c r="A64" s="1326" t="s">
        <v>55</v>
      </c>
      <c r="B64" s="1326"/>
      <c r="C64" s="1326"/>
      <c r="D64" s="1326"/>
      <c r="E64" s="1326"/>
      <c r="F64" s="1326"/>
      <c r="G64" s="1326"/>
      <c r="H64" s="1326"/>
      <c r="I64" s="1326"/>
      <c r="J64" s="1326"/>
      <c r="K64" s="1326"/>
      <c r="L64" s="1326"/>
      <c r="M64" s="1326"/>
      <c r="N64" s="1326"/>
      <c r="O64" s="1326"/>
      <c r="P64" s="1326"/>
      <c r="Q64" s="1326"/>
      <c r="R64" s="1326"/>
    </row>
    <row r="65" spans="1:18">
      <c r="A65" s="1327" t="s">
        <v>1004</v>
      </c>
      <c r="B65" s="1327"/>
      <c r="C65" s="1327"/>
      <c r="D65" s="1327"/>
      <c r="E65" s="1327"/>
      <c r="F65" s="1327"/>
      <c r="G65" s="1327"/>
      <c r="H65" s="1327"/>
      <c r="I65" s="1327"/>
      <c r="J65" s="1327"/>
      <c r="K65" s="1327"/>
      <c r="L65" s="1327"/>
      <c r="M65" s="1327"/>
      <c r="N65" s="1327"/>
      <c r="O65" s="1327"/>
      <c r="P65" s="1327"/>
      <c r="Q65" s="1327"/>
      <c r="R65" s="1327"/>
    </row>
    <row r="66" spans="1:18" ht="16.5" customHeight="1">
      <c r="A66" s="1311" t="s">
        <v>285</v>
      </c>
      <c r="B66" s="1311"/>
      <c r="C66" s="1311"/>
      <c r="D66" s="1311"/>
      <c r="E66" s="1311"/>
      <c r="F66" s="1311"/>
      <c r="G66" s="1311"/>
      <c r="H66" s="1311"/>
      <c r="I66" s="1311"/>
      <c r="J66" s="1311"/>
      <c r="K66" s="1311"/>
      <c r="L66" s="1311"/>
      <c r="M66" s="1311"/>
      <c r="N66" s="1310">
        <f>O75</f>
        <v>2523</v>
      </c>
      <c r="O66" s="1310"/>
      <c r="P66" s="1310"/>
      <c r="Q66" s="1310"/>
      <c r="R66" s="1310"/>
    </row>
    <row r="67" spans="1:18" ht="16.5" customHeight="1">
      <c r="A67" s="1311" t="s">
        <v>58</v>
      </c>
      <c r="B67" s="1311"/>
      <c r="C67" s="1311"/>
      <c r="D67" s="1311"/>
      <c r="E67" s="1311"/>
      <c r="F67" s="1311"/>
      <c r="G67" s="1311"/>
      <c r="H67" s="1311"/>
      <c r="I67" s="1311"/>
      <c r="J67" s="1311"/>
      <c r="K67" s="1311"/>
      <c r="L67" s="1311"/>
      <c r="M67" s="1311"/>
      <c r="N67" s="1310">
        <f>O86</f>
        <v>0</v>
      </c>
      <c r="O67" s="1310"/>
      <c r="P67" s="1310"/>
      <c r="Q67" s="1310"/>
      <c r="R67" s="1310"/>
    </row>
    <row r="68" spans="1:18" ht="16.5" customHeight="1">
      <c r="A68" s="1311" t="s">
        <v>59</v>
      </c>
      <c r="B68" s="1311"/>
      <c r="C68" s="1311"/>
      <c r="D68" s="1311"/>
      <c r="E68" s="1311"/>
      <c r="F68" s="1311"/>
      <c r="G68" s="1311"/>
      <c r="H68" s="1311"/>
      <c r="I68" s="1311"/>
      <c r="J68" s="1311"/>
      <c r="K68" s="1311"/>
      <c r="L68" s="1311"/>
      <c r="M68" s="1311"/>
      <c r="N68" s="1310">
        <f>N66+N67</f>
        <v>2523</v>
      </c>
      <c r="O68" s="1310"/>
      <c r="P68" s="1310"/>
      <c r="Q68" s="1310"/>
      <c r="R68" s="1310"/>
    </row>
    <row r="69" spans="1:18" ht="16.5" customHeight="1">
      <c r="A69" s="1311" t="str">
        <f>'2-RSU-informativa al dsga'!B16</f>
        <v>Fondo di riserva</v>
      </c>
      <c r="B69" s="1311"/>
      <c r="C69" s="1311"/>
      <c r="D69" s="1311"/>
      <c r="E69" s="1311"/>
      <c r="F69" s="1311"/>
      <c r="G69" s="1311"/>
      <c r="H69" s="1311"/>
      <c r="I69" s="1311"/>
      <c r="J69" s="1311"/>
      <c r="K69" s="1311"/>
      <c r="L69" s="1311"/>
      <c r="M69" s="1311"/>
      <c r="N69" s="1310">
        <f>'2-RSU-informativa al dsga'!D16</f>
        <v>0</v>
      </c>
      <c r="O69" s="1310"/>
      <c r="P69" s="1310"/>
      <c r="Q69" s="1310"/>
      <c r="R69" s="1310"/>
    </row>
    <row r="70" spans="1:18" ht="16.5" customHeight="1">
      <c r="A70" s="1311" t="s">
        <v>60</v>
      </c>
      <c r="B70" s="1311"/>
      <c r="C70" s="1311"/>
      <c r="D70" s="1311"/>
      <c r="E70" s="1311"/>
      <c r="F70" s="1311"/>
      <c r="G70" s="1311"/>
      <c r="H70" s="1311"/>
      <c r="I70" s="1311"/>
      <c r="J70" s="1311"/>
      <c r="K70" s="1311"/>
      <c r="L70" s="1311"/>
      <c r="M70" s="1311"/>
      <c r="N70" s="1310">
        <f>N121</f>
        <v>-2523</v>
      </c>
      <c r="O70" s="1310"/>
      <c r="P70" s="1310"/>
      <c r="Q70" s="1310"/>
      <c r="R70" s="1310"/>
    </row>
    <row r="71" spans="1:18" ht="16.5" customHeight="1">
      <c r="A71" s="1312" t="s">
        <v>61</v>
      </c>
      <c r="B71" s="1313"/>
      <c r="C71" s="1313"/>
      <c r="D71" s="1313"/>
      <c r="E71" s="1313"/>
      <c r="F71" s="1313"/>
      <c r="G71" s="1313"/>
      <c r="H71" s="1313"/>
      <c r="I71" s="1313"/>
      <c r="J71" s="1313"/>
      <c r="K71" s="1313"/>
      <c r="L71" s="1313"/>
      <c r="M71" s="1314"/>
      <c r="N71" s="1310">
        <f>N120</f>
        <v>0</v>
      </c>
      <c r="O71" s="1310"/>
      <c r="P71" s="1310"/>
      <c r="Q71" s="1310"/>
      <c r="R71" s="1310"/>
    </row>
    <row r="72" spans="1:18" ht="17.25" customHeight="1"/>
    <row r="73" spans="1:18">
      <c r="A73" s="1328" t="s">
        <v>787</v>
      </c>
      <c r="B73" s="1328"/>
      <c r="C73" s="1328"/>
      <c r="D73" s="1328"/>
      <c r="E73" s="1328"/>
      <c r="F73" s="1328"/>
      <c r="G73" s="1328"/>
      <c r="H73" s="1328"/>
      <c r="I73" s="1328"/>
      <c r="J73" s="1328"/>
      <c r="K73" s="1328"/>
      <c r="L73" s="1328"/>
      <c r="M73" s="1328"/>
      <c r="N73" s="1328"/>
      <c r="O73" s="1328"/>
      <c r="P73" s="1328"/>
      <c r="Q73" s="1328"/>
      <c r="R73" s="1328"/>
    </row>
    <row r="74" spans="1:18" ht="17.25" customHeight="1">
      <c r="A74" s="1335" t="s">
        <v>242</v>
      </c>
      <c r="B74" s="1336"/>
      <c r="C74" s="1336"/>
      <c r="D74" s="1336"/>
      <c r="E74" s="1336"/>
      <c r="F74" s="1337"/>
      <c r="G74" s="1335" t="s">
        <v>10</v>
      </c>
      <c r="H74" s="1336"/>
      <c r="I74" s="1336"/>
      <c r="J74" s="1337"/>
      <c r="K74" s="1335" t="s">
        <v>63</v>
      </c>
      <c r="L74" s="1336"/>
      <c r="M74" s="1336"/>
      <c r="N74" s="1337"/>
      <c r="O74" s="1335" t="s">
        <v>62</v>
      </c>
      <c r="P74" s="1336"/>
      <c r="Q74" s="1336"/>
      <c r="R74" s="1337"/>
    </row>
    <row r="75" spans="1:18" ht="51.75" customHeight="1">
      <c r="A75" s="1338" t="s">
        <v>794</v>
      </c>
      <c r="B75" s="1339"/>
      <c r="C75" s="1339"/>
      <c r="D75" s="1339"/>
      <c r="E75" s="1339"/>
      <c r="F75" s="1340"/>
      <c r="G75" s="1307">
        <f>'10-Riepilogo'!D16</f>
        <v>0</v>
      </c>
      <c r="H75" s="1308"/>
      <c r="I75" s="1308"/>
      <c r="J75" s="1308"/>
      <c r="K75" s="1329"/>
      <c r="L75" s="1330"/>
      <c r="M75" s="1330"/>
      <c r="N75" s="1331"/>
      <c r="O75" s="1377">
        <f>SUM(G75:J81)+SUM(K82:N84)</f>
        <v>2523</v>
      </c>
      <c r="P75" s="1378"/>
      <c r="Q75" s="1378"/>
      <c r="R75" s="1379"/>
    </row>
    <row r="76" spans="1:18" ht="35.25" customHeight="1">
      <c r="A76" s="1338" t="s">
        <v>793</v>
      </c>
      <c r="B76" s="1339"/>
      <c r="C76" s="1339"/>
      <c r="D76" s="1339"/>
      <c r="E76" s="1339"/>
      <c r="F76" s="1340"/>
      <c r="G76" s="1307">
        <f>ROUND('10-Riepilogo'!D20,2)</f>
        <v>0</v>
      </c>
      <c r="H76" s="1308"/>
      <c r="I76" s="1308"/>
      <c r="J76" s="1309"/>
      <c r="K76" s="1332"/>
      <c r="L76" s="1333"/>
      <c r="M76" s="1333"/>
      <c r="N76" s="1334"/>
      <c r="O76" s="1380"/>
      <c r="P76" s="1381"/>
      <c r="Q76" s="1381"/>
      <c r="R76" s="1382"/>
    </row>
    <row r="77" spans="1:18" ht="45.75" customHeight="1">
      <c r="A77" s="1338" t="s">
        <v>882</v>
      </c>
      <c r="B77" s="1339"/>
      <c r="C77" s="1339"/>
      <c r="D77" s="1339"/>
      <c r="E77" s="1339"/>
      <c r="F77" s="1340"/>
      <c r="G77" s="1307">
        <f>'10-Riepilogo'!D21</f>
        <v>0</v>
      </c>
      <c r="H77" s="1308"/>
      <c r="I77" s="1308"/>
      <c r="J77" s="1308"/>
      <c r="K77" s="1332"/>
      <c r="L77" s="1333"/>
      <c r="M77" s="1333"/>
      <c r="N77" s="1334"/>
      <c r="O77" s="1380"/>
      <c r="P77" s="1381"/>
      <c r="Q77" s="1381"/>
      <c r="R77" s="1382"/>
    </row>
    <row r="78" spans="1:18" ht="45.75" customHeight="1">
      <c r="A78" s="1338" t="s">
        <v>885</v>
      </c>
      <c r="B78" s="1339"/>
      <c r="C78" s="1339"/>
      <c r="D78" s="1339"/>
      <c r="E78" s="1339"/>
      <c r="F78" s="1340"/>
      <c r="G78" s="1307">
        <f>'10-Riepilogo'!D22</f>
        <v>0</v>
      </c>
      <c r="H78" s="1308"/>
      <c r="I78" s="1308"/>
      <c r="J78" s="1308"/>
      <c r="K78" s="1332"/>
      <c r="L78" s="1333"/>
      <c r="M78" s="1333"/>
      <c r="N78" s="1334"/>
      <c r="O78" s="1380"/>
      <c r="P78" s="1381"/>
      <c r="Q78" s="1381"/>
      <c r="R78" s="1382"/>
    </row>
    <row r="79" spans="1:18" ht="33.75" customHeight="1">
      <c r="A79" s="1338" t="s">
        <v>888</v>
      </c>
      <c r="B79" s="1339"/>
      <c r="C79" s="1339"/>
      <c r="D79" s="1339"/>
      <c r="E79" s="1339"/>
      <c r="F79" s="1340"/>
      <c r="G79" s="1307">
        <f>'10-Riepilogo'!D26</f>
        <v>0</v>
      </c>
      <c r="H79" s="1308"/>
      <c r="I79" s="1308"/>
      <c r="J79" s="1308"/>
      <c r="K79" s="1332"/>
      <c r="L79" s="1333"/>
      <c r="M79" s="1333"/>
      <c r="N79" s="1334"/>
      <c r="O79" s="1380"/>
      <c r="P79" s="1381"/>
      <c r="Q79" s="1381"/>
      <c r="R79" s="1382"/>
    </row>
    <row r="80" spans="1:18" ht="33.75" customHeight="1">
      <c r="A80" s="1338" t="s">
        <v>889</v>
      </c>
      <c r="B80" s="1339"/>
      <c r="C80" s="1339"/>
      <c r="D80" s="1339"/>
      <c r="E80" s="1339"/>
      <c r="F80" s="1340"/>
      <c r="G80" s="1307">
        <f>'10-Riepilogo'!D27</f>
        <v>0</v>
      </c>
      <c r="H80" s="1308"/>
      <c r="I80" s="1308"/>
      <c r="J80" s="1308"/>
      <c r="K80" s="1332"/>
      <c r="L80" s="1333"/>
      <c r="M80" s="1333"/>
      <c r="N80" s="1334"/>
      <c r="O80" s="1380"/>
      <c r="P80" s="1381"/>
      <c r="Q80" s="1381"/>
      <c r="R80" s="1382"/>
    </row>
    <row r="81" spans="1:22" ht="45.75" customHeight="1">
      <c r="A81" s="1338" t="s">
        <v>892</v>
      </c>
      <c r="B81" s="1339"/>
      <c r="C81" s="1339"/>
      <c r="D81" s="1339"/>
      <c r="E81" s="1339"/>
      <c r="F81" s="1340"/>
      <c r="G81" s="1307">
        <f>'10-Riepilogo'!D30</f>
        <v>0</v>
      </c>
      <c r="H81" s="1308"/>
      <c r="I81" s="1308"/>
      <c r="J81" s="1308"/>
      <c r="K81" s="1332"/>
      <c r="L81" s="1333"/>
      <c r="M81" s="1333"/>
      <c r="N81" s="1334"/>
      <c r="O81" s="1380"/>
      <c r="P81" s="1381"/>
      <c r="Q81" s="1381"/>
      <c r="R81" s="1382"/>
      <c r="V81" s="829"/>
    </row>
    <row r="82" spans="1:22" ht="33" customHeight="1">
      <c r="A82" s="1338" t="s">
        <v>883</v>
      </c>
      <c r="B82" s="1339"/>
      <c r="C82" s="1339"/>
      <c r="D82" s="1339"/>
      <c r="E82" s="1339"/>
      <c r="F82" s="1339"/>
      <c r="G82" s="1329"/>
      <c r="H82" s="1330"/>
      <c r="I82" s="1330"/>
      <c r="J82" s="1331"/>
      <c r="K82" s="1308">
        <f>'7-STRAORD ATA'!G54</f>
        <v>0</v>
      </c>
      <c r="L82" s="1308"/>
      <c r="M82" s="1308"/>
      <c r="N82" s="1308"/>
      <c r="O82" s="1380"/>
      <c r="P82" s="1381"/>
      <c r="Q82" s="1381"/>
      <c r="R82" s="1382"/>
      <c r="V82" s="830"/>
    </row>
    <row r="83" spans="1:22" ht="31.5" customHeight="1">
      <c r="A83" s="1386" t="s">
        <v>895</v>
      </c>
      <c r="B83" s="1387"/>
      <c r="C83" s="1387"/>
      <c r="D83" s="1387"/>
      <c r="E83" s="1387"/>
      <c r="F83" s="1387"/>
      <c r="G83" s="1332"/>
      <c r="H83" s="1333"/>
      <c r="I83" s="1333"/>
      <c r="J83" s="1334"/>
      <c r="K83" s="1308">
        <f>'6-Ind.Dir.DSGA e SOST.'!AB17</f>
        <v>750</v>
      </c>
      <c r="L83" s="1308"/>
      <c r="M83" s="1308"/>
      <c r="N83" s="1308"/>
      <c r="O83" s="1380"/>
      <c r="P83" s="1381"/>
      <c r="Q83" s="1381"/>
      <c r="R83" s="1382"/>
      <c r="V83" s="829"/>
    </row>
    <row r="84" spans="1:22" ht="34.5" customHeight="1">
      <c r="A84" s="1386" t="s">
        <v>894</v>
      </c>
      <c r="B84" s="1387"/>
      <c r="C84" s="1387"/>
      <c r="D84" s="1387"/>
      <c r="E84" s="1387"/>
      <c r="F84" s="1387"/>
      <c r="G84" s="1332"/>
      <c r="H84" s="1333"/>
      <c r="I84" s="1333"/>
      <c r="J84" s="1334"/>
      <c r="K84" s="1308">
        <f>'6-Ind.Dir.DSGA e SOST.'!AB28+'6-Ind.Dir.DSGA e SOST.'!AB31</f>
        <v>1773</v>
      </c>
      <c r="L84" s="1308"/>
      <c r="M84" s="1308"/>
      <c r="N84" s="1308"/>
      <c r="O84" s="1383"/>
      <c r="P84" s="1384"/>
      <c r="Q84" s="1384"/>
      <c r="R84" s="1385"/>
    </row>
    <row r="85" spans="1:22" ht="17.25" customHeight="1">
      <c r="A85" s="1335" t="s">
        <v>243</v>
      </c>
      <c r="B85" s="1336"/>
      <c r="C85" s="1336"/>
      <c r="D85" s="1336"/>
      <c r="E85" s="1336"/>
      <c r="F85" s="1337"/>
      <c r="G85" s="1335" t="s">
        <v>10</v>
      </c>
      <c r="H85" s="1336"/>
      <c r="I85" s="1336"/>
      <c r="J85" s="1337"/>
      <c r="K85" s="1335" t="s">
        <v>63</v>
      </c>
      <c r="L85" s="1336"/>
      <c r="M85" s="1336"/>
      <c r="N85" s="1337"/>
      <c r="O85" s="1335" t="s">
        <v>62</v>
      </c>
      <c r="P85" s="1336"/>
      <c r="Q85" s="1336"/>
      <c r="R85" s="1337"/>
    </row>
    <row r="86" spans="1:22" ht="32.25" customHeight="1">
      <c r="A86" s="1338" t="s">
        <v>796</v>
      </c>
      <c r="B86" s="1339"/>
      <c r="C86" s="1339"/>
      <c r="D86" s="1339"/>
      <c r="E86" s="1339"/>
      <c r="F86" s="1340"/>
      <c r="G86" s="1307">
        <f>'10-Riepilogo'!D17</f>
        <v>0</v>
      </c>
      <c r="H86" s="1308"/>
      <c r="I86" s="1308"/>
      <c r="J86" s="1309"/>
      <c r="K86" s="1329"/>
      <c r="L86" s="1330"/>
      <c r="M86" s="1330"/>
      <c r="N86" s="1331"/>
      <c r="O86" s="1402">
        <f>SUM(G86:J94)+SUM(K95:N100)</f>
        <v>0</v>
      </c>
      <c r="P86" s="1378"/>
      <c r="Q86" s="1378"/>
      <c r="R86" s="1379"/>
    </row>
    <row r="87" spans="1:22" ht="32.25" customHeight="1">
      <c r="A87" s="1338" t="s">
        <v>795</v>
      </c>
      <c r="B87" s="1339"/>
      <c r="C87" s="1339"/>
      <c r="D87" s="1339"/>
      <c r="E87" s="1339"/>
      <c r="F87" s="1340"/>
      <c r="G87" s="1307">
        <f>'10-Riepilogo'!D18</f>
        <v>0</v>
      </c>
      <c r="H87" s="1308"/>
      <c r="I87" s="1308"/>
      <c r="J87" s="1309"/>
      <c r="K87" s="1332"/>
      <c r="L87" s="1333"/>
      <c r="M87" s="1333"/>
      <c r="N87" s="1334"/>
      <c r="O87" s="1380"/>
      <c r="P87" s="1381"/>
      <c r="Q87" s="1381"/>
      <c r="R87" s="1382"/>
    </row>
    <row r="88" spans="1:22" ht="32.25" customHeight="1">
      <c r="A88" s="1338" t="s">
        <v>797</v>
      </c>
      <c r="B88" s="1339"/>
      <c r="C88" s="1339"/>
      <c r="D88" s="1339"/>
      <c r="E88" s="1339"/>
      <c r="F88" s="1340"/>
      <c r="G88" s="1307">
        <f>'10-Riepilogo'!D19</f>
        <v>0</v>
      </c>
      <c r="H88" s="1308"/>
      <c r="I88" s="1308"/>
      <c r="J88" s="1309"/>
      <c r="K88" s="1332"/>
      <c r="L88" s="1333"/>
      <c r="M88" s="1333"/>
      <c r="N88" s="1334"/>
      <c r="O88" s="1380"/>
      <c r="P88" s="1381"/>
      <c r="Q88" s="1381"/>
      <c r="R88" s="1382"/>
    </row>
    <row r="89" spans="1:22" ht="51.75" customHeight="1">
      <c r="A89" s="1338" t="s">
        <v>884</v>
      </c>
      <c r="B89" s="1339"/>
      <c r="C89" s="1339"/>
      <c r="D89" s="1339"/>
      <c r="E89" s="1339"/>
      <c r="F89" s="1340"/>
      <c r="G89" s="1307">
        <f>'10-Riepilogo'!D23</f>
        <v>0</v>
      </c>
      <c r="H89" s="1308"/>
      <c r="I89" s="1308"/>
      <c r="J89" s="1309"/>
      <c r="K89" s="1332"/>
      <c r="L89" s="1333"/>
      <c r="M89" s="1333"/>
      <c r="N89" s="1334"/>
      <c r="O89" s="1380"/>
      <c r="P89" s="1381"/>
      <c r="Q89" s="1381"/>
      <c r="R89" s="1382"/>
    </row>
    <row r="90" spans="1:22" ht="33.75" customHeight="1">
      <c r="A90" s="1338" t="s">
        <v>886</v>
      </c>
      <c r="B90" s="1339"/>
      <c r="C90" s="1339"/>
      <c r="D90" s="1339"/>
      <c r="E90" s="1339"/>
      <c r="F90" s="1340"/>
      <c r="G90" s="1307">
        <f>'10-Riepilogo'!D24</f>
        <v>0</v>
      </c>
      <c r="H90" s="1308"/>
      <c r="I90" s="1308"/>
      <c r="J90" s="1309"/>
      <c r="K90" s="1332"/>
      <c r="L90" s="1333"/>
      <c r="M90" s="1333"/>
      <c r="N90" s="1334"/>
      <c r="O90" s="1380"/>
      <c r="P90" s="1381"/>
      <c r="Q90" s="1381"/>
      <c r="R90" s="1382"/>
    </row>
    <row r="91" spans="1:22" ht="50.25" customHeight="1">
      <c r="A91" s="1338" t="s">
        <v>887</v>
      </c>
      <c r="B91" s="1339"/>
      <c r="C91" s="1339"/>
      <c r="D91" s="1339"/>
      <c r="E91" s="1339"/>
      <c r="F91" s="1340"/>
      <c r="G91" s="1307">
        <f>'10-Riepilogo'!D25</f>
        <v>0</v>
      </c>
      <c r="H91" s="1308"/>
      <c r="I91" s="1308"/>
      <c r="J91" s="1309"/>
      <c r="K91" s="1332"/>
      <c r="L91" s="1333"/>
      <c r="M91" s="1333"/>
      <c r="N91" s="1334"/>
      <c r="O91" s="1380"/>
      <c r="P91" s="1381"/>
      <c r="Q91" s="1381"/>
      <c r="R91" s="1382"/>
    </row>
    <row r="92" spans="1:22" ht="50.25" customHeight="1">
      <c r="A92" s="1338" t="s">
        <v>890</v>
      </c>
      <c r="B92" s="1339"/>
      <c r="C92" s="1339"/>
      <c r="D92" s="1339"/>
      <c r="E92" s="1339"/>
      <c r="F92" s="1340"/>
      <c r="G92" s="1307">
        <f>'10-Riepilogo'!D28</f>
        <v>0</v>
      </c>
      <c r="H92" s="1308"/>
      <c r="I92" s="1308"/>
      <c r="J92" s="1309"/>
      <c r="K92" s="1332"/>
      <c r="L92" s="1333"/>
      <c r="M92" s="1333"/>
      <c r="N92" s="1334"/>
      <c r="O92" s="1380"/>
      <c r="P92" s="1381"/>
      <c r="Q92" s="1381"/>
      <c r="R92" s="1382"/>
    </row>
    <row r="93" spans="1:22" ht="36.75" customHeight="1">
      <c r="A93" s="1338" t="s">
        <v>891</v>
      </c>
      <c r="B93" s="1339"/>
      <c r="C93" s="1339"/>
      <c r="D93" s="1339"/>
      <c r="E93" s="1339"/>
      <c r="F93" s="1340"/>
      <c r="G93" s="1307">
        <f>'10-Riepilogo'!D29</f>
        <v>0</v>
      </c>
      <c r="H93" s="1308"/>
      <c r="I93" s="1308"/>
      <c r="J93" s="1309"/>
      <c r="K93" s="1332"/>
      <c r="L93" s="1333"/>
      <c r="M93" s="1333"/>
      <c r="N93" s="1334"/>
      <c r="O93" s="1380"/>
      <c r="P93" s="1381"/>
      <c r="Q93" s="1381"/>
      <c r="R93" s="1382"/>
    </row>
    <row r="94" spans="1:22" ht="76.5" customHeight="1">
      <c r="A94" s="1338" t="s">
        <v>893</v>
      </c>
      <c r="B94" s="1339"/>
      <c r="C94" s="1339"/>
      <c r="D94" s="1339"/>
      <c r="E94" s="1339"/>
      <c r="F94" s="1340"/>
      <c r="G94" s="1307">
        <f>'10-Riepilogo'!D31</f>
        <v>0</v>
      </c>
      <c r="H94" s="1308"/>
      <c r="I94" s="1308"/>
      <c r="J94" s="1309"/>
      <c r="K94" s="1332"/>
      <c r="L94" s="1333"/>
      <c r="M94" s="1333"/>
      <c r="N94" s="1334"/>
      <c r="O94" s="1380"/>
      <c r="P94" s="1381"/>
      <c r="Q94" s="1381"/>
      <c r="R94" s="1382"/>
    </row>
    <row r="95" spans="1:22" ht="46.5" customHeight="1">
      <c r="A95" s="1338" t="s">
        <v>798</v>
      </c>
      <c r="B95" s="1339"/>
      <c r="C95" s="1339"/>
      <c r="D95" s="1339"/>
      <c r="E95" s="1339"/>
      <c r="F95" s="1340"/>
      <c r="G95" s="1332"/>
      <c r="H95" s="1333"/>
      <c r="I95" s="1333"/>
      <c r="J95" s="1334"/>
      <c r="K95" s="1307">
        <f>'7-STRAORD ATA'!G53</f>
        <v>0</v>
      </c>
      <c r="L95" s="1308"/>
      <c r="M95" s="1308"/>
      <c r="N95" s="1309"/>
      <c r="O95" s="1380"/>
      <c r="P95" s="1381"/>
      <c r="Q95" s="1381"/>
      <c r="R95" s="1382"/>
    </row>
    <row r="96" spans="1:22" ht="31.5" customHeight="1">
      <c r="A96" s="1338" t="s">
        <v>896</v>
      </c>
      <c r="B96" s="1339"/>
      <c r="C96" s="1339"/>
      <c r="D96" s="1339"/>
      <c r="E96" s="1339"/>
      <c r="F96" s="1340"/>
      <c r="G96" s="1332"/>
      <c r="H96" s="1333"/>
      <c r="I96" s="1333"/>
      <c r="J96" s="1334"/>
      <c r="K96" s="1307">
        <f>'10-Riepilogo'!D39</f>
        <v>0</v>
      </c>
      <c r="L96" s="1308"/>
      <c r="M96" s="1308"/>
      <c r="N96" s="1309"/>
      <c r="O96" s="1380"/>
      <c r="P96" s="1381"/>
      <c r="Q96" s="1381"/>
      <c r="R96" s="1382"/>
    </row>
    <row r="97" spans="1:18" ht="31.5" customHeight="1">
      <c r="A97" s="1338" t="s">
        <v>897</v>
      </c>
      <c r="B97" s="1339"/>
      <c r="C97" s="1339"/>
      <c r="D97" s="1339"/>
      <c r="E97" s="1339"/>
      <c r="F97" s="1340"/>
      <c r="G97" s="1332"/>
      <c r="H97" s="1333"/>
      <c r="I97" s="1333"/>
      <c r="J97" s="1334"/>
      <c r="K97" s="1307">
        <f>'10-Riepilogo'!D40</f>
        <v>0</v>
      </c>
      <c r="L97" s="1308"/>
      <c r="M97" s="1308"/>
      <c r="N97" s="1309"/>
      <c r="O97" s="1380"/>
      <c r="P97" s="1381"/>
      <c r="Q97" s="1381"/>
      <c r="R97" s="1382"/>
    </row>
    <row r="98" spans="1:18" ht="31.5" customHeight="1">
      <c r="A98" s="1338" t="s">
        <v>898</v>
      </c>
      <c r="B98" s="1339"/>
      <c r="C98" s="1339"/>
      <c r="D98" s="1339"/>
      <c r="E98" s="1339"/>
      <c r="F98" s="1340"/>
      <c r="G98" s="1332"/>
      <c r="H98" s="1333"/>
      <c r="I98" s="1333"/>
      <c r="J98" s="1334"/>
      <c r="K98" s="1307">
        <f>'10-Riepilogo'!D41</f>
        <v>0</v>
      </c>
      <c r="L98" s="1308"/>
      <c r="M98" s="1308"/>
      <c r="N98" s="1309"/>
      <c r="O98" s="1380"/>
      <c r="P98" s="1381"/>
      <c r="Q98" s="1381"/>
      <c r="R98" s="1382"/>
    </row>
    <row r="99" spans="1:18" ht="46.5" customHeight="1">
      <c r="A99" s="1338" t="s">
        <v>899</v>
      </c>
      <c r="B99" s="1339"/>
      <c r="C99" s="1339"/>
      <c r="D99" s="1339"/>
      <c r="E99" s="1339"/>
      <c r="F99" s="1340"/>
      <c r="G99" s="1332"/>
      <c r="H99" s="1333"/>
      <c r="I99" s="1333"/>
      <c r="J99" s="1334"/>
      <c r="K99" s="1307">
        <f>'10-Riepilogo'!D42</f>
        <v>0</v>
      </c>
      <c r="L99" s="1308"/>
      <c r="M99" s="1308"/>
      <c r="N99" s="1309"/>
      <c r="O99" s="1380"/>
      <c r="P99" s="1381"/>
      <c r="Q99" s="1381"/>
      <c r="R99" s="1382"/>
    </row>
    <row r="100" spans="1:18" ht="46.5" customHeight="1">
      <c r="A100" s="1338" t="s">
        <v>900</v>
      </c>
      <c r="B100" s="1339"/>
      <c r="C100" s="1339"/>
      <c r="D100" s="1339"/>
      <c r="E100" s="1339"/>
      <c r="F100" s="1340"/>
      <c r="G100" s="1332"/>
      <c r="H100" s="1333"/>
      <c r="I100" s="1333"/>
      <c r="J100" s="1334"/>
      <c r="K100" s="1307">
        <f>'10-Riepilogo'!D43</f>
        <v>0</v>
      </c>
      <c r="L100" s="1308"/>
      <c r="M100" s="1308"/>
      <c r="N100" s="1309"/>
      <c r="O100" s="1383"/>
      <c r="P100" s="1384"/>
      <c r="Q100" s="1384"/>
      <c r="R100" s="1385"/>
    </row>
    <row r="101" spans="1:18" ht="19.5" customHeight="1">
      <c r="A101" s="1312" t="s">
        <v>64</v>
      </c>
      <c r="B101" s="1313"/>
      <c r="C101" s="1313"/>
      <c r="D101" s="1313"/>
      <c r="E101" s="1313"/>
      <c r="F101" s="1313"/>
      <c r="G101" s="1313"/>
      <c r="H101" s="1313"/>
      <c r="I101" s="1313"/>
      <c r="J101" s="1313"/>
      <c r="K101" s="1313"/>
      <c r="L101" s="1313"/>
      <c r="M101" s="1314"/>
      <c r="N101" s="1310">
        <f>ROUND(O75+O86,2)</f>
        <v>2523</v>
      </c>
      <c r="O101" s="1310"/>
      <c r="P101" s="1310"/>
      <c r="Q101" s="1310"/>
      <c r="R101" s="1310"/>
    </row>
    <row r="102" spans="1:18" ht="13.5" customHeight="1">
      <c r="A102" s="831"/>
      <c r="B102" s="831"/>
      <c r="C102" s="831"/>
      <c r="D102" s="831"/>
      <c r="E102" s="831"/>
      <c r="F102" s="831"/>
      <c r="G102" s="831"/>
      <c r="H102" s="831"/>
      <c r="I102" s="831"/>
      <c r="J102" s="831"/>
      <c r="K102" s="831"/>
      <c r="L102" s="831"/>
      <c r="M102" s="831"/>
      <c r="N102" s="831"/>
      <c r="O102" s="831"/>
      <c r="P102" s="831"/>
      <c r="Q102" s="831"/>
      <c r="R102" s="831"/>
    </row>
    <row r="103" spans="1:18" ht="19.5">
      <c r="A103" s="1409" t="s">
        <v>788</v>
      </c>
      <c r="B103" s="1409"/>
      <c r="C103" s="1409"/>
      <c r="D103" s="1409"/>
      <c r="E103" s="1409"/>
      <c r="F103" s="1409"/>
      <c r="G103" s="1409"/>
      <c r="H103" s="1409"/>
      <c r="I103" s="1409"/>
      <c r="J103" s="1409"/>
      <c r="K103" s="1409"/>
      <c r="L103" s="1409"/>
      <c r="M103" s="1409"/>
      <c r="N103" s="1409"/>
      <c r="O103" s="1409"/>
      <c r="P103" s="1409"/>
      <c r="Q103" s="1409"/>
      <c r="R103" s="1409"/>
    </row>
    <row r="104" spans="1:18" ht="18" customHeight="1">
      <c r="A104" s="832" t="s">
        <v>901</v>
      </c>
      <c r="B104" s="833"/>
      <c r="C104" s="833"/>
      <c r="D104" s="833"/>
      <c r="E104" s="833"/>
      <c r="F104" s="833"/>
      <c r="G104" s="833"/>
      <c r="H104" s="833"/>
      <c r="I104" s="833"/>
      <c r="J104" s="833"/>
      <c r="K104" s="833"/>
      <c r="L104" s="833"/>
      <c r="M104" s="833"/>
      <c r="N104" s="833"/>
      <c r="O104" s="833"/>
      <c r="P104" s="833"/>
      <c r="Q104" s="833"/>
      <c r="R104" s="834"/>
    </row>
    <row r="105" spans="1:18" ht="17.25" customHeight="1">
      <c r="A105" s="1312" t="str">
        <f>Dati!B5</f>
        <v>2021/2022</v>
      </c>
      <c r="B105" s="1313"/>
      <c r="C105" s="1406" t="s">
        <v>546</v>
      </c>
      <c r="D105" s="1406"/>
      <c r="E105" s="1406"/>
      <c r="F105" s="1406"/>
      <c r="G105" s="1406"/>
      <c r="H105" s="1406"/>
      <c r="I105" s="1406"/>
      <c r="J105" s="1406"/>
      <c r="K105" s="1406"/>
      <c r="L105" s="1406"/>
      <c r="M105" s="1407"/>
      <c r="N105" s="1307">
        <f>I25</f>
        <v>0</v>
      </c>
      <c r="O105" s="1308"/>
      <c r="P105" s="1308"/>
      <c r="Q105" s="1308"/>
      <c r="R105" s="1309"/>
    </row>
    <row r="106" spans="1:18" ht="17.25" customHeight="1">
      <c r="A106" s="1312" t="str">
        <f>Dati!B4</f>
        <v>2022/2023</v>
      </c>
      <c r="B106" s="1313"/>
      <c r="C106" s="1406" t="str">
        <f>'1-M.O.F. PA '!C6</f>
        <v>FONDO  di  ISTITUTO</v>
      </c>
      <c r="D106" s="1406"/>
      <c r="E106" s="1406"/>
      <c r="F106" s="1406"/>
      <c r="G106" s="1406"/>
      <c r="H106" s="1406"/>
      <c r="I106" s="1406"/>
      <c r="J106" s="1406"/>
      <c r="K106" s="1406"/>
      <c r="L106" s="1406"/>
      <c r="M106" s="1407"/>
      <c r="N106" s="1307">
        <f>D25</f>
        <v>0</v>
      </c>
      <c r="O106" s="1308"/>
      <c r="P106" s="1308"/>
      <c r="Q106" s="1308"/>
      <c r="R106" s="1309"/>
    </row>
    <row r="107" spans="1:18" ht="17.25" customHeight="1">
      <c r="A107" s="1312" t="str">
        <f>Dati!B5</f>
        <v>2021/2022</v>
      </c>
      <c r="B107" s="1313"/>
      <c r="C107" s="1406" t="s">
        <v>547</v>
      </c>
      <c r="D107" s="1406"/>
      <c r="E107" s="1406"/>
      <c r="F107" s="1406"/>
      <c r="G107" s="1406"/>
      <c r="H107" s="1406"/>
      <c r="I107" s="1406"/>
      <c r="J107" s="1406"/>
      <c r="K107" s="1406"/>
      <c r="L107" s="1406"/>
      <c r="M107" s="1407"/>
      <c r="N107" s="1307">
        <f>I27</f>
        <v>0</v>
      </c>
      <c r="O107" s="1308"/>
      <c r="P107" s="1308"/>
      <c r="Q107" s="1308"/>
      <c r="R107" s="1309"/>
    </row>
    <row r="108" spans="1:18" ht="17.25" customHeight="1">
      <c r="A108" s="1312" t="str">
        <f>Dati!B4</f>
        <v>2022/2023</v>
      </c>
      <c r="B108" s="1313"/>
      <c r="C108" s="1406" t="str">
        <f>'1-M.O.F. PA '!C12</f>
        <v>VALORIZZAZIONE DEL PERSONALE SCOLASTICO</v>
      </c>
      <c r="D108" s="1406"/>
      <c r="E108" s="1406"/>
      <c r="F108" s="1406"/>
      <c r="G108" s="1406"/>
      <c r="H108" s="1406"/>
      <c r="I108" s="1406"/>
      <c r="J108" s="1406"/>
      <c r="K108" s="1406"/>
      <c r="L108" s="1406"/>
      <c r="M108" s="1407"/>
      <c r="N108" s="1307">
        <f>D27</f>
        <v>0</v>
      </c>
      <c r="O108" s="1308"/>
      <c r="P108" s="1308"/>
      <c r="Q108" s="1308"/>
      <c r="R108" s="1309"/>
    </row>
    <row r="109" spans="1:18" ht="17.25" customHeight="1">
      <c r="A109" s="1312" t="str">
        <f>Dati!B5</f>
        <v>2021/2022</v>
      </c>
      <c r="B109" s="1313"/>
      <c r="C109" s="1406" t="str">
        <f>'1-M.O.F. PA '!C9:D9</f>
        <v>Finanziamento indennità di sostituzione del DSGA precedenti anni scolastici</v>
      </c>
      <c r="D109" s="1406"/>
      <c r="E109" s="1406"/>
      <c r="F109" s="1406"/>
      <c r="G109" s="1406"/>
      <c r="H109" s="1406"/>
      <c r="I109" s="1406"/>
      <c r="J109" s="1406"/>
      <c r="K109" s="1406"/>
      <c r="L109" s="1406"/>
      <c r="M109" s="1407"/>
      <c r="N109" s="1307">
        <f>N26</f>
        <v>0</v>
      </c>
      <c r="O109" s="1308"/>
      <c r="P109" s="1308"/>
      <c r="Q109" s="1308"/>
      <c r="R109" s="1309"/>
    </row>
    <row r="110" spans="1:18" ht="17.25" customHeight="1">
      <c r="A110" s="1312" t="str">
        <f>A105</f>
        <v>2021/2022</v>
      </c>
      <c r="B110" s="1313"/>
      <c r="C110" s="1406" t="s">
        <v>1005</v>
      </c>
      <c r="D110" s="1406"/>
      <c r="E110" s="1406"/>
      <c r="F110" s="1406"/>
      <c r="G110" s="1406"/>
      <c r="H110" s="1406"/>
      <c r="I110" s="1406"/>
      <c r="J110" s="1406"/>
      <c r="K110" s="1406"/>
      <c r="L110" s="1406"/>
      <c r="M110" s="1407"/>
      <c r="N110" s="1307">
        <f>'1-M.O.F. PA '!D15</f>
        <v>0</v>
      </c>
      <c r="O110" s="1308"/>
      <c r="P110" s="1308"/>
      <c r="Q110" s="1308"/>
      <c r="R110" s="1309"/>
    </row>
    <row r="111" spans="1:18" ht="17.25" customHeight="1">
      <c r="A111" s="1312" t="str">
        <f>Dati!B4</f>
        <v>2022/2023</v>
      </c>
      <c r="B111" s="1313"/>
      <c r="C111" s="1406" t="str">
        <f>'1-M.O.F. PA '!C14</f>
        <v>FUNZIONI    STRUMENTALI</v>
      </c>
      <c r="D111" s="1406"/>
      <c r="E111" s="1406"/>
      <c r="F111" s="1406"/>
      <c r="G111" s="1406"/>
      <c r="H111" s="1406"/>
      <c r="I111" s="1406"/>
      <c r="J111" s="1406"/>
      <c r="K111" s="1406"/>
      <c r="L111" s="1406"/>
      <c r="M111" s="1407"/>
      <c r="N111" s="1307">
        <f>'1-M.O.F. PA '!C15</f>
        <v>0</v>
      </c>
      <c r="O111" s="1308"/>
      <c r="P111" s="1308"/>
      <c r="Q111" s="1308"/>
      <c r="R111" s="1309"/>
    </row>
    <row r="112" spans="1:18" ht="17.25" customHeight="1">
      <c r="A112" s="1312" t="str">
        <f>Dati!B5</f>
        <v>2021/2022</v>
      </c>
      <c r="B112" s="1313"/>
      <c r="C112" s="1406" t="s">
        <v>1006</v>
      </c>
      <c r="D112" s="1406"/>
      <c r="E112" s="1406"/>
      <c r="F112" s="1406"/>
      <c r="G112" s="1406"/>
      <c r="H112" s="1406"/>
      <c r="I112" s="1406"/>
      <c r="J112" s="1406"/>
      <c r="K112" s="1406"/>
      <c r="L112" s="1406"/>
      <c r="M112" s="1407"/>
      <c r="N112" s="1307">
        <f>'1-M.O.F. PA '!D17</f>
        <v>0</v>
      </c>
      <c r="O112" s="1308"/>
      <c r="P112" s="1308"/>
      <c r="Q112" s="1308"/>
      <c r="R112" s="1309"/>
    </row>
    <row r="113" spans="1:18" ht="17.25" customHeight="1">
      <c r="A113" s="1312" t="str">
        <f>Dati!B4</f>
        <v>2022/2023</v>
      </c>
      <c r="B113" s="1313"/>
      <c r="C113" s="1406" t="str">
        <f>'1-M.O.F. PA '!C16</f>
        <v>INCARICHI SPECIFICI  A.T.A.</v>
      </c>
      <c r="D113" s="1406"/>
      <c r="E113" s="1406"/>
      <c r="F113" s="1406"/>
      <c r="G113" s="1406"/>
      <c r="H113" s="1406"/>
      <c r="I113" s="1406"/>
      <c r="J113" s="1406"/>
      <c r="K113" s="1406"/>
      <c r="L113" s="1406"/>
      <c r="M113" s="1407"/>
      <c r="N113" s="1307">
        <f>'1-M.O.F. PA '!C17</f>
        <v>0</v>
      </c>
      <c r="O113" s="1308"/>
      <c r="P113" s="1308"/>
      <c r="Q113" s="1308"/>
      <c r="R113" s="1309"/>
    </row>
    <row r="114" spans="1:18" ht="17.25" customHeight="1">
      <c r="A114" s="1312" t="str">
        <f>Dati!B5</f>
        <v>2021/2022</v>
      </c>
      <c r="B114" s="1313"/>
      <c r="C114" s="1406" t="s">
        <v>1007</v>
      </c>
      <c r="D114" s="1406"/>
      <c r="E114" s="1406"/>
      <c r="F114" s="1406"/>
      <c r="G114" s="1406"/>
      <c r="H114" s="1406"/>
      <c r="I114" s="1406"/>
      <c r="J114" s="1406"/>
      <c r="K114" s="1406"/>
      <c r="L114" s="1406"/>
      <c r="M114" s="1407"/>
      <c r="N114" s="1307">
        <f>'1-M.O.F. PA '!D19</f>
        <v>0</v>
      </c>
      <c r="O114" s="1308"/>
      <c r="P114" s="1308"/>
      <c r="Q114" s="1308"/>
      <c r="R114" s="1309"/>
    </row>
    <row r="115" spans="1:18" ht="17.25" customHeight="1">
      <c r="A115" s="1312" t="str">
        <f>Dati!B4</f>
        <v>2022/2023</v>
      </c>
      <c r="B115" s="1313"/>
      <c r="C115" s="1406" t="str">
        <f>'1-M.O.F. PA '!C18</f>
        <v>ORE    ECCEDENTI</v>
      </c>
      <c r="D115" s="1406"/>
      <c r="E115" s="1406"/>
      <c r="F115" s="1406"/>
      <c r="G115" s="1406"/>
      <c r="H115" s="1406"/>
      <c r="I115" s="1406"/>
      <c r="J115" s="1406"/>
      <c r="K115" s="1406"/>
      <c r="L115" s="1406"/>
      <c r="M115" s="1407"/>
      <c r="N115" s="1307">
        <f>'1-M.O.F. PA '!C19</f>
        <v>0</v>
      </c>
      <c r="O115" s="1308"/>
      <c r="P115" s="1308"/>
      <c r="Q115" s="1308"/>
      <c r="R115" s="1309"/>
    </row>
    <row r="116" spans="1:18" ht="17.25" customHeight="1">
      <c r="A116" s="1312" t="str">
        <f>Dati!B5</f>
        <v>2021/2022</v>
      </c>
      <c r="B116" s="1313"/>
      <c r="C116" s="1406" t="s">
        <v>1008</v>
      </c>
      <c r="D116" s="1406"/>
      <c r="E116" s="1406"/>
      <c r="F116" s="1406"/>
      <c r="G116" s="1406"/>
      <c r="H116" s="1406"/>
      <c r="I116" s="1406"/>
      <c r="J116" s="1406"/>
      <c r="K116" s="1406"/>
      <c r="L116" s="1406"/>
      <c r="M116" s="1407"/>
      <c r="N116" s="1307">
        <f>'1-M.O.F. PA '!D21</f>
        <v>0</v>
      </c>
      <c r="O116" s="1308"/>
      <c r="P116" s="1308"/>
      <c r="Q116" s="1308"/>
      <c r="R116" s="1309"/>
    </row>
    <row r="117" spans="1:18" ht="17.25" customHeight="1">
      <c r="A117" s="1312" t="str">
        <f>Dati!B4</f>
        <v>2022/2023</v>
      </c>
      <c r="B117" s="1313"/>
      <c r="C117" s="1406" t="str">
        <f>'1-M.O.F. PA '!C20</f>
        <v>PRATICA   SPORTIVA</v>
      </c>
      <c r="D117" s="1406"/>
      <c r="E117" s="1406"/>
      <c r="F117" s="1406"/>
      <c r="G117" s="1406"/>
      <c r="H117" s="1406"/>
      <c r="I117" s="1406"/>
      <c r="J117" s="1406"/>
      <c r="K117" s="1406"/>
      <c r="L117" s="1406"/>
      <c r="M117" s="1407"/>
      <c r="N117" s="1307">
        <f>'1-M.O.F. PA '!C21</f>
        <v>0</v>
      </c>
      <c r="O117" s="1308"/>
      <c r="P117" s="1308"/>
      <c r="Q117" s="1308"/>
      <c r="R117" s="1309"/>
    </row>
    <row r="118" spans="1:18" ht="17.25" customHeight="1">
      <c r="A118" s="1312" t="str">
        <f>Dati!B5</f>
        <v>2021/2022</v>
      </c>
      <c r="B118" s="1313"/>
      <c r="C118" s="1406" t="s">
        <v>1009</v>
      </c>
      <c r="D118" s="1406"/>
      <c r="E118" s="1406"/>
      <c r="F118" s="1406"/>
      <c r="G118" s="1406"/>
      <c r="H118" s="1406"/>
      <c r="I118" s="1406"/>
      <c r="J118" s="1406"/>
      <c r="K118" s="1406"/>
      <c r="L118" s="1406"/>
      <c r="M118" s="1407"/>
      <c r="N118" s="1307">
        <f>'1-M.O.F. PA '!D23</f>
        <v>0</v>
      </c>
      <c r="O118" s="1308"/>
      <c r="P118" s="1308"/>
      <c r="Q118" s="1308"/>
      <c r="R118" s="1309"/>
    </row>
    <row r="119" spans="1:18" ht="17.25" customHeight="1">
      <c r="A119" s="1312" t="str">
        <f>Dati!B4</f>
        <v>2022/2023</v>
      </c>
      <c r="B119" s="1313"/>
      <c r="C119" s="1406" t="str">
        <f>'1-M.O.F. PA '!C22</f>
        <v>AREE A RISCHIO</v>
      </c>
      <c r="D119" s="1406"/>
      <c r="E119" s="1406"/>
      <c r="F119" s="1406"/>
      <c r="G119" s="1406"/>
      <c r="H119" s="1406"/>
      <c r="I119" s="1406"/>
      <c r="J119" s="1406"/>
      <c r="K119" s="1406"/>
      <c r="L119" s="1406"/>
      <c r="M119" s="1407"/>
      <c r="N119" s="1307">
        <f>'1-M.O.F. PA '!C23</f>
        <v>0</v>
      </c>
      <c r="O119" s="1308"/>
      <c r="P119" s="1308"/>
      <c r="Q119" s="1308"/>
      <c r="R119" s="1309"/>
    </row>
    <row r="120" spans="1:18" ht="17.25" customHeight="1">
      <c r="A120" s="1312" t="s">
        <v>27</v>
      </c>
      <c r="B120" s="1313"/>
      <c r="C120" s="1313"/>
      <c r="D120" s="1313"/>
      <c r="E120" s="1313"/>
      <c r="F120" s="1313"/>
      <c r="G120" s="1313"/>
      <c r="H120" s="1313"/>
      <c r="I120" s="1313"/>
      <c r="J120" s="1313"/>
      <c r="K120" s="1313"/>
      <c r="L120" s="1313"/>
      <c r="M120" s="1314"/>
      <c r="N120" s="1307">
        <f>SUM(N105:R119)</f>
        <v>0</v>
      </c>
      <c r="O120" s="1308"/>
      <c r="P120" s="1308"/>
      <c r="Q120" s="1308"/>
      <c r="R120" s="1309"/>
    </row>
    <row r="121" spans="1:18" ht="17.25" customHeight="1">
      <c r="A121" s="835" t="s">
        <v>1010</v>
      </c>
      <c r="B121" s="836"/>
      <c r="C121" s="836"/>
      <c r="D121" s="836"/>
      <c r="E121" s="836"/>
      <c r="F121" s="836"/>
      <c r="G121" s="836"/>
      <c r="H121" s="836"/>
      <c r="I121" s="836"/>
      <c r="J121" s="836"/>
      <c r="K121" s="836"/>
      <c r="L121" s="836"/>
      <c r="M121" s="837"/>
      <c r="N121" s="1307">
        <f>N71-N101</f>
        <v>-2523</v>
      </c>
      <c r="O121" s="1308"/>
      <c r="P121" s="1308"/>
      <c r="Q121" s="1308"/>
      <c r="R121" s="1309"/>
    </row>
    <row r="122" spans="1:18" ht="17.25" customHeight="1">
      <c r="A122" s="835" t="str">
        <f>A69</f>
        <v>Fondo di riserva</v>
      </c>
      <c r="B122" s="836"/>
      <c r="C122" s="836"/>
      <c r="D122" s="836"/>
      <c r="E122" s="836"/>
      <c r="F122" s="836"/>
      <c r="G122" s="836"/>
      <c r="H122" s="836"/>
      <c r="I122" s="836"/>
      <c r="J122" s="836"/>
      <c r="K122" s="836"/>
      <c r="L122" s="836"/>
      <c r="M122" s="837"/>
      <c r="N122" s="1307">
        <f>N69</f>
        <v>0</v>
      </c>
      <c r="O122" s="1308"/>
      <c r="P122" s="1308"/>
      <c r="Q122" s="1308"/>
      <c r="R122" s="1309"/>
    </row>
    <row r="123" spans="1:18" ht="17.25" customHeight="1">
      <c r="A123" s="835" t="s">
        <v>65</v>
      </c>
      <c r="B123" s="838"/>
      <c r="C123" s="838"/>
      <c r="D123" s="838"/>
      <c r="E123" s="838"/>
      <c r="F123" s="838"/>
      <c r="G123" s="838"/>
      <c r="H123" s="838"/>
      <c r="I123" s="838"/>
      <c r="J123" s="838"/>
      <c r="K123" s="838"/>
      <c r="L123" s="838"/>
      <c r="M123" s="839"/>
      <c r="N123" s="1307" t="e">
        <f>ROUND(N101*100/N120,2)</f>
        <v>#DIV/0!</v>
      </c>
      <c r="O123" s="1308"/>
      <c r="P123" s="1308"/>
      <c r="Q123" s="1308"/>
      <c r="R123" s="1309"/>
    </row>
    <row r="124" spans="1:18" ht="17.25" customHeight="1">
      <c r="A124" s="840"/>
      <c r="B124" s="840"/>
      <c r="C124" s="840"/>
      <c r="D124" s="840"/>
      <c r="E124" s="840"/>
      <c r="F124" s="840"/>
      <c r="G124" s="840"/>
      <c r="H124" s="840"/>
      <c r="I124" s="840"/>
      <c r="J124" s="840"/>
      <c r="K124" s="840"/>
      <c r="L124" s="840"/>
      <c r="M124" s="840"/>
      <c r="N124" s="840"/>
      <c r="O124" s="840"/>
      <c r="P124" s="840"/>
      <c r="Q124" s="840"/>
      <c r="R124" s="840"/>
    </row>
    <row r="125" spans="1:18" ht="30.75" customHeight="1">
      <c r="A125" s="1302" t="s">
        <v>41</v>
      </c>
      <c r="B125" s="1302"/>
      <c r="C125" s="1303"/>
      <c r="D125" s="1315" t="s">
        <v>67</v>
      </c>
      <c r="E125" s="1316"/>
      <c r="F125" s="1316"/>
      <c r="G125" s="1316"/>
      <c r="H125" s="1316"/>
      <c r="I125" s="1316"/>
      <c r="J125" s="1316"/>
      <c r="K125" s="1316"/>
      <c r="L125" s="1316"/>
      <c r="M125" s="1316"/>
      <c r="N125" s="841"/>
      <c r="O125" s="841"/>
      <c r="P125" s="841"/>
      <c r="Q125" s="841"/>
      <c r="R125" s="842"/>
    </row>
    <row r="126" spans="1:18" ht="22.5" customHeight="1">
      <c r="B126" s="824"/>
      <c r="C126" s="824"/>
      <c r="D126" s="1323" t="s">
        <v>43</v>
      </c>
      <c r="E126" s="1324"/>
      <c r="F126" s="1324"/>
      <c r="G126" s="1324"/>
      <c r="H126" s="1324"/>
      <c r="I126" s="1324"/>
      <c r="J126" s="1324"/>
      <c r="K126" s="1324"/>
      <c r="L126" s="1324"/>
      <c r="M126" s="1324"/>
      <c r="N126" s="1324"/>
      <c r="O126" s="1324"/>
      <c r="P126" s="1324"/>
      <c r="Q126" s="1324"/>
      <c r="R126" s="1325"/>
    </row>
    <row r="127" spans="1:18" ht="26.25" customHeight="1">
      <c r="A127" s="820"/>
      <c r="B127" s="820"/>
      <c r="C127" s="820"/>
      <c r="D127" s="828"/>
      <c r="E127" s="828"/>
      <c r="F127" s="828"/>
      <c r="G127" s="828"/>
      <c r="H127" s="828"/>
      <c r="I127" s="828"/>
      <c r="J127" s="828"/>
      <c r="K127" s="828"/>
      <c r="L127" s="828"/>
      <c r="M127" s="828"/>
      <c r="N127" s="828"/>
      <c r="O127" s="828"/>
      <c r="P127" s="828"/>
      <c r="Q127" s="828"/>
      <c r="R127" s="828"/>
    </row>
    <row r="128" spans="1:18" ht="30.75" customHeight="1">
      <c r="A128" s="1395" t="s">
        <v>44</v>
      </c>
      <c r="B128" s="1395"/>
      <c r="C128" s="1396"/>
      <c r="D128" s="1389" t="s">
        <v>789</v>
      </c>
      <c r="E128" s="1390"/>
      <c r="F128" s="1390"/>
      <c r="G128" s="1390"/>
      <c r="H128" s="1390"/>
      <c r="I128" s="1390"/>
      <c r="J128" s="1390"/>
      <c r="K128" s="1390"/>
      <c r="L128" s="1390"/>
      <c r="M128" s="1390"/>
      <c r="N128" s="1390"/>
      <c r="O128" s="1390"/>
      <c r="P128" s="1390"/>
      <c r="Q128" s="1390"/>
      <c r="R128" s="1391"/>
    </row>
    <row r="129" spans="1:18" ht="18.75" customHeight="1">
      <c r="A129" s="843"/>
      <c r="B129" s="823"/>
      <c r="C129" s="844" t="s">
        <v>45</v>
      </c>
      <c r="D129" s="845" t="s">
        <v>68</v>
      </c>
      <c r="E129" s="846"/>
      <c r="F129" s="846"/>
      <c r="G129" s="846"/>
      <c r="H129" s="846"/>
      <c r="I129" s="846"/>
      <c r="J129" s="846"/>
      <c r="K129" s="846"/>
      <c r="L129" s="846"/>
      <c r="M129" s="847"/>
      <c r="N129" s="1307">
        <f>N101</f>
        <v>2523</v>
      </c>
      <c r="O129" s="1308"/>
      <c r="P129" s="1308"/>
      <c r="Q129" s="1308"/>
      <c r="R129" s="1309"/>
    </row>
    <row r="130" spans="1:18" ht="18.75" customHeight="1">
      <c r="A130" s="843"/>
      <c r="B130" s="823"/>
      <c r="C130" s="844" t="s">
        <v>47</v>
      </c>
      <c r="D130" s="845" t="s">
        <v>69</v>
      </c>
      <c r="E130" s="846"/>
      <c r="F130" s="846"/>
      <c r="G130" s="846"/>
      <c r="H130" s="846"/>
      <c r="I130" s="846"/>
      <c r="J130" s="846"/>
      <c r="K130" s="846"/>
      <c r="L130" s="846"/>
      <c r="M130" s="847"/>
      <c r="N130" s="1307">
        <f>N120-N129</f>
        <v>-2523</v>
      </c>
      <c r="O130" s="1308"/>
      <c r="P130" s="1308"/>
      <c r="Q130" s="1308"/>
      <c r="R130" s="1309"/>
    </row>
    <row r="131" spans="1:18" ht="9" customHeight="1">
      <c r="A131" s="848"/>
      <c r="B131" s="819"/>
      <c r="C131" s="819"/>
      <c r="D131" s="819"/>
      <c r="E131" s="819"/>
      <c r="F131" s="819"/>
      <c r="G131" s="819"/>
      <c r="H131" s="819"/>
      <c r="I131" s="819"/>
      <c r="J131" s="819"/>
      <c r="K131" s="819"/>
      <c r="L131" s="819"/>
      <c r="M131" s="819"/>
      <c r="N131" s="819"/>
      <c r="O131" s="819"/>
      <c r="P131" s="819"/>
      <c r="Q131" s="819"/>
      <c r="R131" s="849"/>
    </row>
    <row r="132" spans="1:18" ht="18.75" customHeight="1">
      <c r="A132" s="843" t="s">
        <v>27</v>
      </c>
      <c r="B132" s="850"/>
      <c r="C132" s="850"/>
      <c r="D132" s="850"/>
      <c r="E132" s="850"/>
      <c r="F132" s="850"/>
      <c r="G132" s="850"/>
      <c r="H132" s="850"/>
      <c r="I132" s="850"/>
      <c r="J132" s="850"/>
      <c r="K132" s="850"/>
      <c r="L132" s="850"/>
      <c r="M132" s="844"/>
      <c r="N132" s="1307">
        <f>ROUND(N129+N130,2)</f>
        <v>0</v>
      </c>
      <c r="O132" s="1308"/>
      <c r="P132" s="1308"/>
      <c r="Q132" s="1308"/>
      <c r="R132" s="1309"/>
    </row>
    <row r="133" spans="1:18" ht="34.5" customHeight="1">
      <c r="A133" s="828"/>
      <c r="B133" s="828"/>
      <c r="C133" s="828"/>
      <c r="D133" s="828"/>
      <c r="E133" s="828"/>
      <c r="F133" s="828"/>
      <c r="G133" s="828"/>
      <c r="H133" s="828"/>
      <c r="I133" s="828"/>
      <c r="J133" s="828"/>
      <c r="K133" s="828"/>
      <c r="L133" s="828"/>
      <c r="M133" s="828"/>
      <c r="N133" s="828"/>
      <c r="O133" s="828"/>
      <c r="P133" s="828"/>
      <c r="Q133" s="828"/>
      <c r="R133" s="828"/>
    </row>
    <row r="134" spans="1:18" ht="30.75" customHeight="1">
      <c r="A134" s="1302" t="s">
        <v>50</v>
      </c>
      <c r="B134" s="1302"/>
      <c r="C134" s="1303"/>
      <c r="D134" s="851" t="s">
        <v>70</v>
      </c>
      <c r="E134" s="841"/>
      <c r="F134" s="841"/>
      <c r="G134" s="841"/>
      <c r="H134" s="841"/>
      <c r="I134" s="841"/>
      <c r="J134" s="841"/>
      <c r="K134" s="841"/>
      <c r="L134" s="841"/>
      <c r="M134" s="841"/>
      <c r="N134" s="841"/>
      <c r="O134" s="841"/>
      <c r="P134" s="841"/>
      <c r="Q134" s="841"/>
      <c r="R134" s="842"/>
    </row>
    <row r="135" spans="1:18" ht="22.5" customHeight="1">
      <c r="B135" s="824"/>
      <c r="C135" s="825"/>
      <c r="D135" s="1323" t="s">
        <v>43</v>
      </c>
      <c r="E135" s="1324"/>
      <c r="F135" s="1324"/>
      <c r="G135" s="1324"/>
      <c r="H135" s="1324"/>
      <c r="I135" s="1324"/>
      <c r="J135" s="1324"/>
      <c r="K135" s="1324"/>
      <c r="L135" s="1324"/>
      <c r="M135" s="1324"/>
      <c r="N135" s="1324"/>
      <c r="O135" s="1324"/>
      <c r="P135" s="1324"/>
      <c r="Q135" s="1324"/>
      <c r="R135" s="1325"/>
    </row>
    <row r="136" spans="1:18" ht="32.25" customHeight="1">
      <c r="A136" s="820"/>
      <c r="B136" s="820"/>
      <c r="C136" s="820"/>
      <c r="D136" s="828"/>
      <c r="E136" s="828"/>
      <c r="F136" s="828"/>
      <c r="G136" s="828"/>
      <c r="H136" s="828"/>
      <c r="I136" s="828"/>
      <c r="J136" s="828"/>
      <c r="K136" s="828"/>
      <c r="L136" s="828"/>
      <c r="M136" s="828"/>
      <c r="N136" s="828"/>
      <c r="O136" s="828"/>
      <c r="P136" s="828"/>
      <c r="Q136" s="828"/>
      <c r="R136" s="828"/>
    </row>
    <row r="137" spans="1:18" ht="30.75" customHeight="1">
      <c r="A137" s="1302" t="s">
        <v>71</v>
      </c>
      <c r="B137" s="1302"/>
      <c r="C137" s="1303"/>
      <c r="D137" s="851" t="s">
        <v>72</v>
      </c>
      <c r="E137" s="841"/>
      <c r="F137" s="841"/>
      <c r="G137" s="841"/>
      <c r="H137" s="841"/>
      <c r="I137" s="841"/>
      <c r="J137" s="841"/>
      <c r="K137" s="841"/>
      <c r="L137" s="841"/>
      <c r="M137" s="841"/>
      <c r="N137" s="841"/>
      <c r="O137" s="841"/>
      <c r="P137" s="841"/>
      <c r="Q137" s="841"/>
      <c r="R137" s="842"/>
    </row>
    <row r="138" spans="1:18" ht="32.25" customHeight="1">
      <c r="A138" s="1345" t="s">
        <v>791</v>
      </c>
      <c r="B138" s="1345"/>
      <c r="C138" s="1345"/>
      <c r="D138" s="1345"/>
      <c r="E138" s="1345"/>
      <c r="F138" s="1345"/>
      <c r="G138" s="1345"/>
      <c r="H138" s="1345"/>
      <c r="I138" s="1345"/>
      <c r="J138" s="1345"/>
      <c r="K138" s="1345"/>
      <c r="L138" s="1345"/>
      <c r="M138" s="1345"/>
      <c r="N138" s="1345"/>
      <c r="O138" s="1345"/>
      <c r="P138" s="1345"/>
      <c r="Q138" s="1345"/>
      <c r="R138" s="1345"/>
    </row>
    <row r="139" spans="1:18" ht="15.75" customHeight="1">
      <c r="A139" s="852"/>
      <c r="B139" s="852"/>
      <c r="C139" s="852"/>
      <c r="D139" s="852"/>
      <c r="E139" s="852"/>
      <c r="F139" s="852"/>
      <c r="G139" s="852"/>
      <c r="H139" s="852"/>
      <c r="I139" s="852"/>
      <c r="J139" s="852"/>
      <c r="K139" s="852"/>
      <c r="L139" s="852"/>
      <c r="M139" s="852"/>
      <c r="N139" s="852"/>
      <c r="O139" s="852"/>
      <c r="P139" s="852"/>
      <c r="Q139" s="852"/>
      <c r="R139" s="852"/>
    </row>
    <row r="140" spans="1:18" ht="25.5" customHeight="1">
      <c r="A140" s="1366" t="s">
        <v>35</v>
      </c>
      <c r="B140" s="1366"/>
      <c r="C140" s="1366"/>
      <c r="D140" s="1354" t="s">
        <v>73</v>
      </c>
      <c r="E140" s="1354"/>
      <c r="F140" s="1354"/>
      <c r="G140" s="1354" t="s">
        <v>74</v>
      </c>
      <c r="H140" s="1354"/>
      <c r="I140" s="1354"/>
      <c r="J140" s="1354" t="s">
        <v>75</v>
      </c>
      <c r="K140" s="1354"/>
      <c r="L140" s="1354"/>
      <c r="M140" s="1354" t="s">
        <v>76</v>
      </c>
      <c r="N140" s="1354"/>
      <c r="O140" s="1354"/>
      <c r="P140" s="1354" t="s">
        <v>790</v>
      </c>
      <c r="Q140" s="1354"/>
      <c r="R140" s="1354"/>
    </row>
    <row r="141" spans="1:18" ht="20.25" customHeight="1">
      <c r="A141" s="1311" t="s">
        <v>545</v>
      </c>
      <c r="B141" s="1311"/>
      <c r="C141" s="1311"/>
      <c r="D141" s="1310">
        <f>SUM(D25:H27)-D142-'2-RSU-informativa al dsga'!C39</f>
        <v>-2523</v>
      </c>
      <c r="E141" s="1310"/>
      <c r="F141" s="1310"/>
      <c r="G141" s="1310">
        <f>I25+I27</f>
        <v>0</v>
      </c>
      <c r="H141" s="1310"/>
      <c r="I141" s="1310"/>
      <c r="J141" s="1307">
        <f>ROUND(D141+G141,2)</f>
        <v>-2523</v>
      </c>
      <c r="K141" s="1308"/>
      <c r="L141" s="1309"/>
      <c r="M141" s="1310">
        <f>SUM(G75:J79)+G81+K82+SUM(G86:J90)+G94+SUM(K95:N97)+K100</f>
        <v>0</v>
      </c>
      <c r="N141" s="1310"/>
      <c r="O141" s="1310"/>
      <c r="P141" s="1310">
        <f t="shared" ref="P141:P147" si="1">ROUND(J141-M141,2)</f>
        <v>-2523</v>
      </c>
      <c r="Q141" s="1310"/>
      <c r="R141" s="1310"/>
    </row>
    <row r="142" spans="1:18" ht="20.25" customHeight="1">
      <c r="A142" s="1311" t="str">
        <f>'1-M.O.F. PA '!C10</f>
        <v>Ind. Direz. DSGA e sostituto</v>
      </c>
      <c r="B142" s="1311"/>
      <c r="C142" s="1311"/>
      <c r="D142" s="1310">
        <f>'1-M.O.F. PA '!E10</f>
        <v>2523</v>
      </c>
      <c r="E142" s="1310"/>
      <c r="F142" s="1310"/>
      <c r="G142" s="1310">
        <v>0</v>
      </c>
      <c r="H142" s="1310"/>
      <c r="I142" s="1310"/>
      <c r="J142" s="1307">
        <f t="shared" ref="J142:J147" si="2">ROUND(D142+G142,2)</f>
        <v>2523</v>
      </c>
      <c r="K142" s="1308"/>
      <c r="L142" s="1309"/>
      <c r="M142" s="1310">
        <f>'6-Ind.Dir.DSGA e SOST.'!AB33</f>
        <v>2523</v>
      </c>
      <c r="N142" s="1310"/>
      <c r="O142" s="1310"/>
      <c r="P142" s="1310">
        <f t="shared" si="1"/>
        <v>0</v>
      </c>
      <c r="Q142" s="1310"/>
      <c r="R142" s="1310"/>
    </row>
    <row r="143" spans="1:18" ht="20.25" customHeight="1">
      <c r="A143" s="1311" t="str">
        <f>A28</f>
        <v>FUNZIONI    STRUMENTALI</v>
      </c>
      <c r="B143" s="1311"/>
      <c r="C143" s="1311"/>
      <c r="D143" s="1310">
        <f>D28</f>
        <v>0</v>
      </c>
      <c r="E143" s="1310"/>
      <c r="F143" s="1310"/>
      <c r="G143" s="1310">
        <f>I28</f>
        <v>0</v>
      </c>
      <c r="H143" s="1310"/>
      <c r="I143" s="1310"/>
      <c r="J143" s="1307">
        <f t="shared" si="2"/>
        <v>0</v>
      </c>
      <c r="K143" s="1308"/>
      <c r="L143" s="1309"/>
      <c r="M143" s="1310">
        <f>G80</f>
        <v>0</v>
      </c>
      <c r="N143" s="1310"/>
      <c r="O143" s="1310"/>
      <c r="P143" s="1310">
        <f t="shared" si="1"/>
        <v>0</v>
      </c>
      <c r="Q143" s="1310"/>
      <c r="R143" s="1310"/>
    </row>
    <row r="144" spans="1:18" ht="20.25" customHeight="1">
      <c r="A144" s="1311" t="str">
        <f>A29</f>
        <v>INCARICHI SPECIFICI  A.T.A.</v>
      </c>
      <c r="B144" s="1311"/>
      <c r="C144" s="1311"/>
      <c r="D144" s="1310">
        <f>D29</f>
        <v>0</v>
      </c>
      <c r="E144" s="1310"/>
      <c r="F144" s="1310"/>
      <c r="G144" s="1310">
        <f>I29</f>
        <v>0</v>
      </c>
      <c r="H144" s="1310"/>
      <c r="I144" s="1310"/>
      <c r="J144" s="1307">
        <f t="shared" si="2"/>
        <v>0</v>
      </c>
      <c r="K144" s="1308"/>
      <c r="L144" s="1309"/>
      <c r="M144" s="1310">
        <f>K98</f>
        <v>0</v>
      </c>
      <c r="N144" s="1310"/>
      <c r="O144" s="1310"/>
      <c r="P144" s="1310">
        <f t="shared" si="1"/>
        <v>0</v>
      </c>
      <c r="Q144" s="1310"/>
      <c r="R144" s="1310"/>
    </row>
    <row r="145" spans="1:18" ht="20.25" customHeight="1">
      <c r="A145" s="1311" t="str">
        <f>A30</f>
        <v>ORE    ECCEDENTI</v>
      </c>
      <c r="B145" s="1311"/>
      <c r="C145" s="1311"/>
      <c r="D145" s="1310">
        <f>D30</f>
        <v>0</v>
      </c>
      <c r="E145" s="1310"/>
      <c r="F145" s="1310"/>
      <c r="G145" s="1310">
        <f>I30+'2-RSU-informativa al dsga'!C39</f>
        <v>0</v>
      </c>
      <c r="H145" s="1310"/>
      <c r="I145" s="1310"/>
      <c r="J145" s="1307">
        <f t="shared" ref="J145" si="3">ROUND(D145+G145,2)</f>
        <v>0</v>
      </c>
      <c r="K145" s="1308"/>
      <c r="L145" s="1309"/>
      <c r="M145" s="1310">
        <f>G93</f>
        <v>0</v>
      </c>
      <c r="N145" s="1310"/>
      <c r="O145" s="1310"/>
      <c r="P145" s="1310">
        <f t="shared" si="1"/>
        <v>0</v>
      </c>
      <c r="Q145" s="1310"/>
      <c r="R145" s="1310"/>
    </row>
    <row r="146" spans="1:18" ht="20.25" customHeight="1">
      <c r="A146" s="1311" t="str">
        <f>A31</f>
        <v>PRATICA   SPORTIVA</v>
      </c>
      <c r="B146" s="1311"/>
      <c r="C146" s="1311"/>
      <c r="D146" s="1310">
        <f>D31</f>
        <v>0</v>
      </c>
      <c r="E146" s="1310"/>
      <c r="F146" s="1310"/>
      <c r="G146" s="1310">
        <f>I31</f>
        <v>0</v>
      </c>
      <c r="H146" s="1310"/>
      <c r="I146" s="1310"/>
      <c r="J146" s="1307">
        <f t="shared" si="2"/>
        <v>0</v>
      </c>
      <c r="K146" s="1308"/>
      <c r="L146" s="1309"/>
      <c r="M146" s="1310">
        <f>G91</f>
        <v>0</v>
      </c>
      <c r="N146" s="1310"/>
      <c r="O146" s="1310"/>
      <c r="P146" s="1310">
        <f t="shared" si="1"/>
        <v>0</v>
      </c>
      <c r="Q146" s="1310"/>
      <c r="R146" s="1310"/>
    </row>
    <row r="147" spans="1:18" ht="20.25" customHeight="1">
      <c r="A147" s="1311" t="str">
        <f>A32</f>
        <v>AREE A RISCHIO</v>
      </c>
      <c r="B147" s="1311"/>
      <c r="C147" s="1311"/>
      <c r="D147" s="1310">
        <f>D32</f>
        <v>0</v>
      </c>
      <c r="E147" s="1310"/>
      <c r="F147" s="1310"/>
      <c r="G147" s="1310">
        <f>I32</f>
        <v>0</v>
      </c>
      <c r="H147" s="1310"/>
      <c r="I147" s="1310"/>
      <c r="J147" s="1307">
        <f t="shared" si="2"/>
        <v>0</v>
      </c>
      <c r="K147" s="1308"/>
      <c r="L147" s="1309"/>
      <c r="M147" s="1310">
        <f>G92+K99</f>
        <v>0</v>
      </c>
      <c r="N147" s="1310"/>
      <c r="O147" s="1310"/>
      <c r="P147" s="1310">
        <f t="shared" si="1"/>
        <v>0</v>
      </c>
      <c r="Q147" s="1310"/>
      <c r="R147" s="1310"/>
    </row>
    <row r="148" spans="1:18" ht="20.25" customHeight="1">
      <c r="A148" s="1408" t="s">
        <v>27</v>
      </c>
      <c r="B148" s="1408"/>
      <c r="C148" s="1408"/>
      <c r="D148" s="1310">
        <f>ROUND(SUM(D141:F147),2)</f>
        <v>0</v>
      </c>
      <c r="E148" s="1310"/>
      <c r="F148" s="1310"/>
      <c r="G148" s="1310">
        <f>ROUND(SUM(G141:I147),2)</f>
        <v>0</v>
      </c>
      <c r="H148" s="1310"/>
      <c r="I148" s="1310"/>
      <c r="J148" s="1307">
        <f>ROUND(SUM(J141:L147),2)</f>
        <v>0</v>
      </c>
      <c r="K148" s="1308"/>
      <c r="L148" s="1309"/>
      <c r="M148" s="1310">
        <f>ROUND(SUM(M141:O147),2)</f>
        <v>2523</v>
      </c>
      <c r="N148" s="1310"/>
      <c r="O148" s="1310"/>
      <c r="P148" s="1310">
        <f>ROUND(SUM(P141:R147),2)</f>
        <v>-2523</v>
      </c>
      <c r="Q148" s="1310"/>
      <c r="R148" s="1310"/>
    </row>
    <row r="149" spans="1:18" ht="24.75" customHeight="1">
      <c r="A149" s="853"/>
      <c r="B149" s="853"/>
      <c r="C149" s="853"/>
      <c r="D149" s="853"/>
      <c r="E149" s="853"/>
      <c r="F149" s="853"/>
      <c r="G149" s="853"/>
      <c r="H149" s="853"/>
      <c r="I149" s="853"/>
      <c r="J149" s="853"/>
      <c r="K149" s="853"/>
      <c r="L149" s="853"/>
      <c r="M149" s="853"/>
      <c r="N149" s="853"/>
      <c r="O149" s="853"/>
      <c r="P149" s="853"/>
      <c r="Q149" s="853"/>
      <c r="R149" s="853"/>
    </row>
    <row r="150" spans="1:18" ht="35.25" customHeight="1" thickBot="1">
      <c r="A150" s="1347" t="s">
        <v>77</v>
      </c>
      <c r="B150" s="1347"/>
      <c r="C150" s="1348"/>
      <c r="D150" s="1349" t="s">
        <v>567</v>
      </c>
      <c r="E150" s="1350"/>
      <c r="F150" s="1350"/>
      <c r="G150" s="1350"/>
      <c r="H150" s="1350"/>
      <c r="I150" s="1350"/>
      <c r="J150" s="1350"/>
      <c r="K150" s="1350"/>
      <c r="L150" s="1350"/>
      <c r="M150" s="1350"/>
      <c r="N150" s="1350"/>
      <c r="O150" s="1350"/>
      <c r="P150" s="1350"/>
      <c r="Q150" s="1350"/>
      <c r="R150" s="1350"/>
    </row>
    <row r="151" spans="1:18" ht="9.75" customHeight="1" thickTop="1">
      <c r="A151" s="854"/>
      <c r="B151" s="854"/>
      <c r="C151" s="854"/>
      <c r="D151" s="854"/>
      <c r="E151" s="854"/>
      <c r="F151" s="854"/>
      <c r="G151" s="854"/>
      <c r="H151" s="854"/>
      <c r="I151" s="854"/>
      <c r="J151" s="854"/>
      <c r="K151" s="854"/>
      <c r="L151" s="854"/>
      <c r="M151" s="854"/>
      <c r="N151" s="854"/>
      <c r="O151" s="854"/>
      <c r="P151" s="854"/>
      <c r="Q151" s="854"/>
      <c r="R151" s="854"/>
    </row>
    <row r="152" spans="1:18" ht="18" customHeight="1">
      <c r="A152" s="832" t="s">
        <v>40</v>
      </c>
      <c r="B152" s="833"/>
      <c r="C152" s="833"/>
      <c r="D152" s="833"/>
      <c r="E152" s="833"/>
      <c r="F152" s="833"/>
      <c r="G152" s="833"/>
      <c r="H152" s="833"/>
      <c r="I152" s="833"/>
      <c r="J152" s="833"/>
      <c r="K152" s="833"/>
      <c r="L152" s="833"/>
      <c r="M152" s="833"/>
      <c r="N152" s="833"/>
      <c r="O152" s="833"/>
      <c r="P152" s="833"/>
      <c r="Q152" s="833"/>
      <c r="R152" s="834"/>
    </row>
    <row r="153" spans="1:18" ht="24.75" customHeight="1">
      <c r="A153" s="1312" t="s">
        <v>78</v>
      </c>
      <c r="B153" s="1313"/>
      <c r="C153" s="837" t="str">
        <f>D153</f>
        <v>2022/2023</v>
      </c>
      <c r="D153" s="1335" t="str">
        <f>Dati!B4</f>
        <v>2022/2023</v>
      </c>
      <c r="E153" s="1336"/>
      <c r="F153" s="1336"/>
      <c r="G153" s="1336"/>
      <c r="H153" s="1336"/>
      <c r="I153" s="1312" t="s">
        <v>78</v>
      </c>
      <c r="J153" s="1313"/>
      <c r="K153" s="1313"/>
      <c r="L153" s="1406" t="str">
        <f>N153</f>
        <v>2021/2022</v>
      </c>
      <c r="M153" s="1407"/>
      <c r="N153" s="1335" t="str">
        <f>Dati!B5</f>
        <v>2021/2022</v>
      </c>
      <c r="O153" s="1336"/>
      <c r="P153" s="1336"/>
      <c r="Q153" s="1336"/>
      <c r="R153" s="1337"/>
    </row>
    <row r="154" spans="1:18" ht="24.75" customHeight="1">
      <c r="A154" s="1335" t="s">
        <v>91</v>
      </c>
      <c r="B154" s="1336"/>
      <c r="C154" s="1336"/>
      <c r="D154" s="1335" t="s">
        <v>92</v>
      </c>
      <c r="E154" s="1336"/>
      <c r="F154" s="1336"/>
      <c r="G154" s="1336"/>
      <c r="H154" s="1336"/>
      <c r="I154" s="1335" t="s">
        <v>799</v>
      </c>
      <c r="J154" s="1336"/>
      <c r="K154" s="1336"/>
      <c r="L154" s="1336"/>
      <c r="M154" s="1337"/>
      <c r="N154" s="1335" t="s">
        <v>92</v>
      </c>
      <c r="O154" s="1336"/>
      <c r="P154" s="1336"/>
      <c r="Q154" s="1336"/>
      <c r="R154" s="1337"/>
    </row>
    <row r="155" spans="1:18" ht="24.75" customHeight="1">
      <c r="A155" s="1307">
        <f>ROUND(N33,2)</f>
        <v>0</v>
      </c>
      <c r="B155" s="1308"/>
      <c r="C155" s="1308"/>
      <c r="D155" s="1307">
        <f>ROUND(M148,2)</f>
        <v>2523</v>
      </c>
      <c r="E155" s="1308"/>
      <c r="F155" s="1308"/>
      <c r="G155" s="1308"/>
      <c r="H155" s="1309"/>
      <c r="I155" s="1307">
        <f>F175</f>
        <v>0</v>
      </c>
      <c r="J155" s="1308"/>
      <c r="K155" s="1308"/>
      <c r="L155" s="1308"/>
      <c r="M155" s="1309"/>
      <c r="N155" s="1307">
        <f>L175</f>
        <v>0</v>
      </c>
      <c r="O155" s="1308"/>
      <c r="P155" s="1308"/>
      <c r="Q155" s="1308"/>
      <c r="R155" s="1309"/>
    </row>
    <row r="156" spans="1:18" ht="7.5" customHeight="1"/>
    <row r="157" spans="1:18" ht="35.25" customHeight="1" thickBot="1">
      <c r="A157" s="1347" t="s">
        <v>79</v>
      </c>
      <c r="B157" s="1347"/>
      <c r="C157" s="1348"/>
      <c r="D157" s="1349" t="s">
        <v>80</v>
      </c>
      <c r="E157" s="1350"/>
      <c r="F157" s="1350"/>
      <c r="G157" s="1350"/>
      <c r="H157" s="1350"/>
      <c r="I157" s="1350"/>
      <c r="J157" s="1350"/>
      <c r="K157" s="1350"/>
      <c r="L157" s="1350"/>
      <c r="M157" s="1350"/>
      <c r="N157" s="1350"/>
      <c r="O157" s="1350"/>
      <c r="P157" s="1350"/>
      <c r="Q157" s="1350"/>
      <c r="R157" s="1350"/>
    </row>
    <row r="158" spans="1:18" ht="10.5" customHeight="1" thickTop="1">
      <c r="A158" s="855"/>
      <c r="B158" s="855"/>
      <c r="C158" s="855"/>
      <c r="D158" s="855"/>
      <c r="E158" s="855"/>
      <c r="F158" s="855"/>
      <c r="G158" s="855"/>
      <c r="H158" s="855"/>
      <c r="I158" s="855"/>
      <c r="J158" s="855"/>
      <c r="K158" s="855"/>
      <c r="L158" s="855"/>
      <c r="M158" s="855"/>
      <c r="N158" s="855"/>
      <c r="O158" s="855"/>
      <c r="P158" s="855"/>
      <c r="Q158" s="855"/>
      <c r="R158" s="855"/>
    </row>
    <row r="159" spans="1:18" ht="30.75" customHeight="1">
      <c r="A159" s="1394" t="s">
        <v>36</v>
      </c>
      <c r="B159" s="1395"/>
      <c r="C159" s="1396"/>
      <c r="D159" s="1370" t="s">
        <v>904</v>
      </c>
      <c r="E159" s="1371"/>
      <c r="F159" s="1371"/>
      <c r="G159" s="1371"/>
      <c r="H159" s="1371"/>
      <c r="I159" s="1371"/>
      <c r="J159" s="1371"/>
      <c r="K159" s="1371"/>
      <c r="L159" s="1371"/>
      <c r="M159" s="1371"/>
      <c r="N159" s="1371"/>
      <c r="O159" s="1371"/>
      <c r="P159" s="1371"/>
      <c r="Q159" s="1371"/>
      <c r="R159" s="1372"/>
    </row>
    <row r="160" spans="1:18" ht="47.25" customHeight="1">
      <c r="A160" s="1419" t="s">
        <v>792</v>
      </c>
      <c r="B160" s="1419"/>
      <c r="C160" s="1419"/>
      <c r="D160" s="1419"/>
      <c r="E160" s="1419"/>
      <c r="F160" s="1419"/>
      <c r="G160" s="1419"/>
      <c r="H160" s="1419"/>
      <c r="I160" s="1419"/>
      <c r="J160" s="1419"/>
      <c r="K160" s="1419"/>
      <c r="L160" s="1419"/>
      <c r="M160" s="1419"/>
      <c r="N160" s="1419"/>
      <c r="O160" s="1419"/>
      <c r="P160" s="1419"/>
      <c r="Q160" s="1419"/>
      <c r="R160" s="1419"/>
    </row>
    <row r="161" spans="1:18" ht="11.25" customHeight="1">
      <c r="A161" s="820"/>
      <c r="B161" s="820"/>
      <c r="C161" s="820"/>
      <c r="D161" s="820"/>
      <c r="E161" s="820"/>
      <c r="F161" s="820"/>
      <c r="G161" s="820"/>
      <c r="H161" s="820"/>
      <c r="I161" s="820"/>
      <c r="J161" s="820"/>
      <c r="K161" s="820"/>
      <c r="L161" s="820"/>
      <c r="M161" s="820"/>
      <c r="N161" s="820"/>
      <c r="O161" s="820"/>
      <c r="P161" s="820"/>
      <c r="Q161" s="820"/>
      <c r="R161" s="820"/>
    </row>
    <row r="162" spans="1:18" ht="30.75" customHeight="1">
      <c r="A162" s="1405" t="s">
        <v>37</v>
      </c>
      <c r="B162" s="1368"/>
      <c r="C162" s="1369"/>
      <c r="D162" s="1370" t="s">
        <v>801</v>
      </c>
      <c r="E162" s="1371"/>
      <c r="F162" s="1371"/>
      <c r="G162" s="1371"/>
      <c r="H162" s="1371"/>
      <c r="I162" s="1371"/>
      <c r="J162" s="1371"/>
      <c r="K162" s="1371"/>
      <c r="L162" s="1371"/>
      <c r="M162" s="1371"/>
      <c r="N162" s="1371"/>
      <c r="O162" s="1371"/>
      <c r="P162" s="1371"/>
      <c r="Q162" s="1371"/>
      <c r="R162" s="1372"/>
    </row>
    <row r="163" spans="1:18" ht="23.25" customHeight="1">
      <c r="A163" s="1389" t="s">
        <v>235</v>
      </c>
      <c r="B163" s="1390"/>
      <c r="C163" s="1390"/>
      <c r="D163" s="1390"/>
      <c r="E163" s="1390"/>
      <c r="F163" s="1390"/>
      <c r="G163" s="1390"/>
      <c r="H163" s="1390"/>
      <c r="I163" s="1390"/>
      <c r="J163" s="1390"/>
      <c r="K163" s="1390"/>
      <c r="L163" s="1390"/>
      <c r="M163" s="1390"/>
      <c r="N163" s="1390"/>
      <c r="O163" s="1390"/>
      <c r="P163" s="1390"/>
      <c r="Q163" s="1390"/>
      <c r="R163" s="1390"/>
    </row>
    <row r="164" spans="1:18" ht="4.5" customHeight="1">
      <c r="A164" s="854"/>
      <c r="B164" s="854"/>
      <c r="C164" s="854"/>
      <c r="D164" s="854"/>
      <c r="E164" s="854"/>
      <c r="F164" s="854"/>
      <c r="G164" s="854"/>
      <c r="H164" s="854"/>
      <c r="I164" s="854"/>
      <c r="J164" s="854"/>
      <c r="K164" s="854"/>
      <c r="L164" s="854"/>
      <c r="M164" s="854"/>
      <c r="N164" s="854"/>
      <c r="O164" s="854"/>
      <c r="P164" s="854"/>
      <c r="Q164" s="854"/>
      <c r="R164" s="854"/>
    </row>
    <row r="165" spans="1:18" ht="18" customHeight="1">
      <c r="A165" s="832" t="s">
        <v>40</v>
      </c>
      <c r="B165" s="833"/>
      <c r="C165" s="833"/>
      <c r="D165" s="833"/>
      <c r="E165" s="833"/>
      <c r="F165" s="833"/>
      <c r="G165" s="833"/>
      <c r="H165" s="833"/>
      <c r="I165" s="833"/>
      <c r="J165" s="833"/>
      <c r="K165" s="833"/>
      <c r="L165" s="833"/>
      <c r="M165" s="833"/>
      <c r="N165" s="833"/>
      <c r="O165" s="833"/>
      <c r="P165" s="833"/>
      <c r="Q165" s="833"/>
      <c r="R165" s="833"/>
    </row>
    <row r="166" spans="1:18" ht="35.25" customHeight="1">
      <c r="A166" s="826" t="s">
        <v>228</v>
      </c>
      <c r="B166" s="1389" t="s">
        <v>229</v>
      </c>
      <c r="C166" s="1390"/>
      <c r="D166" s="1420" t="s">
        <v>237</v>
      </c>
      <c r="E166" s="1421"/>
      <c r="F166" s="1389" t="s">
        <v>238</v>
      </c>
      <c r="G166" s="1390"/>
      <c r="H166" s="1390"/>
      <c r="I166" s="856" t="s">
        <v>232</v>
      </c>
      <c r="J166" s="857"/>
      <c r="K166" s="858"/>
      <c r="L166" s="1389" t="s">
        <v>230</v>
      </c>
      <c r="M166" s="1390"/>
      <c r="N166" s="1391"/>
      <c r="O166" s="1354" t="s">
        <v>231</v>
      </c>
      <c r="P166" s="1354"/>
      <c r="Q166" s="1354"/>
      <c r="R166" s="1354"/>
    </row>
    <row r="167" spans="1:18" ht="25.5" customHeight="1">
      <c r="A167" s="859" t="str">
        <f>'Piano di riparto'!A4</f>
        <v>2554</v>
      </c>
      <c r="B167" s="1392" t="str">
        <f>'Piano di riparto'!B4</f>
        <v>05</v>
      </c>
      <c r="C167" s="1393"/>
      <c r="D167" s="1392" t="str">
        <f>'Piano di riparto'!C4</f>
        <v>FIS+FFSS+IIAA</v>
      </c>
      <c r="E167" s="1404"/>
      <c r="F167" s="1341">
        <f>'Piano di riparto'!D4</f>
        <v>0</v>
      </c>
      <c r="G167" s="1342"/>
      <c r="H167" s="1343"/>
      <c r="I167" s="860">
        <f>'Piano di riparto'!E4</f>
        <v>0</v>
      </c>
      <c r="J167" s="861"/>
      <c r="K167" s="862"/>
      <c r="L167" s="1341">
        <f>'Piano di riparto'!F4</f>
        <v>0</v>
      </c>
      <c r="M167" s="1342"/>
      <c r="N167" s="1343"/>
      <c r="O167" s="1310">
        <f>'Piano di riparto'!G4</f>
        <v>0</v>
      </c>
      <c r="P167" s="1310"/>
      <c r="Q167" s="1310"/>
      <c r="R167" s="1310"/>
    </row>
    <row r="168" spans="1:18" ht="25.5" customHeight="1">
      <c r="A168" s="859" t="str">
        <f>'Piano di riparto'!A5</f>
        <v>2554</v>
      </c>
      <c r="B168" s="1392" t="str">
        <f>'Piano di riparto'!B5</f>
        <v>06</v>
      </c>
      <c r="C168" s="1393"/>
      <c r="D168" s="1392" t="str">
        <f>'Piano di riparto'!C5</f>
        <v>FIS+FFSS+IIAA</v>
      </c>
      <c r="E168" s="1404"/>
      <c r="F168" s="1341">
        <f>'Piano di riparto'!D5</f>
        <v>0</v>
      </c>
      <c r="G168" s="1342"/>
      <c r="H168" s="1343"/>
      <c r="I168" s="860">
        <f>'Piano di riparto'!E5</f>
        <v>0</v>
      </c>
      <c r="J168" s="861"/>
      <c r="K168" s="862"/>
      <c r="L168" s="1341">
        <f>'Piano di riparto'!F5</f>
        <v>0</v>
      </c>
      <c r="M168" s="1342"/>
      <c r="N168" s="1343"/>
      <c r="O168" s="1310">
        <f>'Piano di riparto'!G5</f>
        <v>0</v>
      </c>
      <c r="P168" s="1310"/>
      <c r="Q168" s="1310"/>
      <c r="R168" s="1310"/>
    </row>
    <row r="169" spans="1:18" ht="25.5" customHeight="1">
      <c r="A169" s="859" t="str">
        <f>'Piano di riparto'!A6</f>
        <v>2554</v>
      </c>
      <c r="B169" s="1392" t="str">
        <f>'Piano di riparto'!B6</f>
        <v>13</v>
      </c>
      <c r="C169" s="1393"/>
      <c r="D169" s="1392" t="str">
        <f>'Piano di riparto'!C6</f>
        <v>FIS+FFSS+IIAA</v>
      </c>
      <c r="E169" s="1404"/>
      <c r="F169" s="1341">
        <f>'Piano di riparto'!D6</f>
        <v>0</v>
      </c>
      <c r="G169" s="1342"/>
      <c r="H169" s="1343"/>
      <c r="I169" s="860">
        <f>'Piano di riparto'!E6</f>
        <v>0</v>
      </c>
      <c r="J169" s="861"/>
      <c r="K169" s="862"/>
      <c r="L169" s="1341">
        <f>'Piano di riparto'!F6</f>
        <v>0</v>
      </c>
      <c r="M169" s="1342"/>
      <c r="N169" s="1343"/>
      <c r="O169" s="1310">
        <f>'Piano di riparto'!G6</f>
        <v>0</v>
      </c>
      <c r="P169" s="1310"/>
      <c r="Q169" s="1310"/>
      <c r="R169" s="1310"/>
    </row>
    <row r="170" spans="1:18" ht="25.5" customHeight="1">
      <c r="A170" s="859" t="str">
        <f>'Piano di riparto'!A7</f>
        <v>2555</v>
      </c>
      <c r="B170" s="1392" t="str">
        <f>'Piano di riparto'!B7</f>
        <v>05</v>
      </c>
      <c r="C170" s="1393"/>
      <c r="D170" s="1392" t="str">
        <f>'Piano di riparto'!C7</f>
        <v>FIS+FFSS+IIAA</v>
      </c>
      <c r="E170" s="1404"/>
      <c r="F170" s="1341">
        <f>'Piano di riparto'!D7</f>
        <v>0</v>
      </c>
      <c r="G170" s="1342"/>
      <c r="H170" s="1343"/>
      <c r="I170" s="860">
        <f>'Piano di riparto'!E7</f>
        <v>0</v>
      </c>
      <c r="J170" s="861"/>
      <c r="K170" s="862"/>
      <c r="L170" s="1341">
        <f>'Piano di riparto'!F7</f>
        <v>0</v>
      </c>
      <c r="M170" s="1342"/>
      <c r="N170" s="1343"/>
      <c r="O170" s="1310">
        <f>'Piano di riparto'!G7</f>
        <v>0</v>
      </c>
      <c r="P170" s="1310"/>
      <c r="Q170" s="1310"/>
      <c r="R170" s="1310"/>
    </row>
    <row r="171" spans="1:18" ht="32.25" customHeight="1">
      <c r="A171" s="859" t="str">
        <f>'Piano di riparto'!A8</f>
        <v>2555</v>
      </c>
      <c r="B171" s="1392" t="str">
        <f>'Piano di riparto'!B8</f>
        <v>06</v>
      </c>
      <c r="C171" s="1393"/>
      <c r="D171" s="1338" t="str">
        <f>'Piano di riparto'!C8</f>
        <v>Ore eccedenti +/o pratica sportiva</v>
      </c>
      <c r="E171" s="1340"/>
      <c r="F171" s="1341">
        <f>'Piano di riparto'!D8</f>
        <v>0</v>
      </c>
      <c r="G171" s="1342"/>
      <c r="H171" s="1343"/>
      <c r="I171" s="860">
        <f>'Piano di riparto'!E8</f>
        <v>0</v>
      </c>
      <c r="J171" s="861"/>
      <c r="K171" s="862"/>
      <c r="L171" s="1341">
        <f>'Piano di riparto'!F8</f>
        <v>0</v>
      </c>
      <c r="M171" s="1342"/>
      <c r="N171" s="1343"/>
      <c r="O171" s="1310">
        <f>'Piano di riparto'!G8</f>
        <v>0</v>
      </c>
      <c r="P171" s="1310"/>
      <c r="Q171" s="1310"/>
      <c r="R171" s="1310"/>
    </row>
    <row r="172" spans="1:18" ht="33.75" customHeight="1">
      <c r="A172" s="859" t="str">
        <f>'Piano di riparto'!A9</f>
        <v>2555</v>
      </c>
      <c r="B172" s="1392" t="str">
        <f>'Piano di riparto'!B9</f>
        <v>12</v>
      </c>
      <c r="C172" s="1393"/>
      <c r="D172" s="1338" t="str">
        <f>'Piano di riparto'!C9</f>
        <v>Ore eccedenti +/o pratica sportiva</v>
      </c>
      <c r="E172" s="1340"/>
      <c r="F172" s="1341">
        <f>'Piano di riparto'!D9</f>
        <v>0</v>
      </c>
      <c r="G172" s="1342"/>
      <c r="H172" s="1343"/>
      <c r="I172" s="860">
        <f>'Piano di riparto'!E9</f>
        <v>0</v>
      </c>
      <c r="J172" s="861"/>
      <c r="K172" s="862"/>
      <c r="L172" s="1341">
        <f>'Piano di riparto'!F9</f>
        <v>0</v>
      </c>
      <c r="M172" s="1342"/>
      <c r="N172" s="1343"/>
      <c r="O172" s="1310">
        <f>'Piano di riparto'!G9</f>
        <v>0</v>
      </c>
      <c r="P172" s="1310"/>
      <c r="Q172" s="1310"/>
      <c r="R172" s="1310"/>
    </row>
    <row r="173" spans="1:18" ht="25.5" customHeight="1">
      <c r="A173" s="859" t="str">
        <f>'Piano di riparto'!A10</f>
        <v>2555</v>
      </c>
      <c r="B173" s="1392" t="str">
        <f>'Piano di riparto'!B10</f>
        <v>13</v>
      </c>
      <c r="C173" s="1393"/>
      <c r="D173" s="1392" t="str">
        <f>'Piano di riparto'!C10</f>
        <v>Bonus premiale</v>
      </c>
      <c r="E173" s="1404"/>
      <c r="F173" s="1341">
        <f>'Piano di riparto'!D10</f>
        <v>0</v>
      </c>
      <c r="G173" s="1342"/>
      <c r="H173" s="1343"/>
      <c r="I173" s="860">
        <f>'Piano di riparto'!E10</f>
        <v>0</v>
      </c>
      <c r="J173" s="861"/>
      <c r="K173" s="862"/>
      <c r="L173" s="1341">
        <f>'Piano di riparto'!F10</f>
        <v>0</v>
      </c>
      <c r="M173" s="1342"/>
      <c r="N173" s="1343"/>
      <c r="O173" s="1310">
        <f>'Piano di riparto'!G10</f>
        <v>0</v>
      </c>
      <c r="P173" s="1310"/>
      <c r="Q173" s="1310"/>
      <c r="R173" s="1310"/>
    </row>
    <row r="174" spans="1:18" ht="25.5" customHeight="1">
      <c r="A174" s="859" t="str">
        <f>'Piano di riparto'!A11</f>
        <v>2556</v>
      </c>
      <c r="B174" s="1392" t="str">
        <f>'Piano di riparto'!B11</f>
        <v>6</v>
      </c>
      <c r="C174" s="1393"/>
      <c r="D174" s="1392" t="s">
        <v>236</v>
      </c>
      <c r="E174" s="1404"/>
      <c r="F174" s="1341">
        <f>'Piano di riparto'!D11</f>
        <v>0</v>
      </c>
      <c r="G174" s="1342"/>
      <c r="H174" s="1343"/>
      <c r="I174" s="860">
        <f>'Piano di riparto'!E11</f>
        <v>0</v>
      </c>
      <c r="J174" s="861"/>
      <c r="K174" s="862"/>
      <c r="L174" s="1341">
        <f>'Piano di riparto'!F11</f>
        <v>0</v>
      </c>
      <c r="M174" s="1342"/>
      <c r="N174" s="1343"/>
      <c r="O174" s="1310">
        <f>'Piano di riparto'!G11</f>
        <v>0</v>
      </c>
      <c r="P174" s="1310"/>
      <c r="Q174" s="1310"/>
      <c r="R174" s="1310"/>
    </row>
    <row r="175" spans="1:18" ht="25.5" customHeight="1">
      <c r="A175" s="848" t="s">
        <v>27</v>
      </c>
      <c r="B175" s="819"/>
      <c r="C175" s="819"/>
      <c r="D175" s="819"/>
      <c r="E175" s="819"/>
      <c r="F175" s="1341">
        <f>ROUND(SUM(F167:H174),2)</f>
        <v>0</v>
      </c>
      <c r="G175" s="1342"/>
      <c r="H175" s="1343"/>
      <c r="I175" s="860">
        <f>ROUND(SUM(I167:K174),2)</f>
        <v>0</v>
      </c>
      <c r="J175" s="861"/>
      <c r="K175" s="862"/>
      <c r="L175" s="1341">
        <f>ROUND(SUM(L167:N174),2)</f>
        <v>0</v>
      </c>
      <c r="M175" s="1342"/>
      <c r="N175" s="1343"/>
      <c r="O175" s="1310">
        <f>ROUND(SUM(O167:R174),2)</f>
        <v>0</v>
      </c>
      <c r="P175" s="1310"/>
      <c r="Q175" s="1310"/>
      <c r="R175" s="1310"/>
    </row>
    <row r="176" spans="1:18" s="866" customFormat="1" ht="28.5" customHeight="1">
      <c r="A176" s="863" t="s">
        <v>561</v>
      </c>
      <c r="B176" s="864"/>
      <c r="C176" s="864"/>
      <c r="D176" s="864"/>
      <c r="E176" s="864"/>
      <c r="F176" s="864"/>
      <c r="G176" s="864"/>
      <c r="H176" s="864"/>
      <c r="I176" s="864"/>
      <c r="J176" s="864"/>
      <c r="K176" s="864"/>
      <c r="L176" s="864"/>
      <c r="M176" s="864"/>
      <c r="N176" s="865"/>
      <c r="O176" s="1310">
        <f>'1-M.O.F. PA '!E9</f>
        <v>0</v>
      </c>
      <c r="P176" s="1310"/>
      <c r="Q176" s="1310"/>
      <c r="R176" s="1310"/>
    </row>
    <row r="177" spans="1:18" s="866" customFormat="1" ht="28.5" customHeight="1">
      <c r="A177" s="1413" t="s">
        <v>531</v>
      </c>
      <c r="B177" s="1414"/>
      <c r="C177" s="1414"/>
      <c r="D177" s="1414"/>
      <c r="E177" s="1414"/>
      <c r="F177" s="1414"/>
      <c r="G177" s="1414"/>
      <c r="H177" s="1414"/>
      <c r="I177" s="1414"/>
      <c r="J177" s="1414"/>
      <c r="K177" s="1414"/>
      <c r="L177" s="1414"/>
      <c r="M177" s="1414"/>
      <c r="N177" s="1415"/>
      <c r="O177" s="1310">
        <f>O175+O176</f>
        <v>0</v>
      </c>
      <c r="P177" s="1310"/>
      <c r="Q177" s="1310"/>
      <c r="R177" s="1310"/>
    </row>
    <row r="178" spans="1:18" s="868" customFormat="1" ht="11.25" customHeight="1">
      <c r="A178" s="867"/>
      <c r="B178" s="867"/>
      <c r="C178" s="867"/>
      <c r="D178" s="867"/>
      <c r="E178" s="867"/>
      <c r="F178" s="867"/>
      <c r="G178" s="867"/>
      <c r="H178" s="867"/>
      <c r="I178" s="867"/>
      <c r="J178" s="867"/>
      <c r="K178" s="867"/>
      <c r="L178" s="867"/>
      <c r="M178" s="867"/>
      <c r="N178" s="867"/>
      <c r="O178" s="867"/>
      <c r="P178" s="867"/>
      <c r="Q178" s="867"/>
      <c r="R178" s="867"/>
    </row>
    <row r="179" spans="1:18" ht="30.75" customHeight="1">
      <c r="A179" s="1399" t="s">
        <v>41</v>
      </c>
      <c r="B179" s="1400"/>
      <c r="C179" s="1401"/>
      <c r="D179" s="1416" t="s">
        <v>81</v>
      </c>
      <c r="E179" s="1417"/>
      <c r="F179" s="1417"/>
      <c r="G179" s="1417"/>
      <c r="H179" s="1417"/>
      <c r="I179" s="1417"/>
      <c r="J179" s="1417"/>
      <c r="K179" s="1417"/>
      <c r="L179" s="1417"/>
      <c r="M179" s="1417"/>
      <c r="N179" s="1417"/>
      <c r="O179" s="1417"/>
      <c r="P179" s="1417"/>
      <c r="Q179" s="1417"/>
      <c r="R179" s="1418"/>
    </row>
    <row r="180" spans="1:18" ht="47.25" customHeight="1">
      <c r="A180" s="1419" t="s">
        <v>800</v>
      </c>
      <c r="B180" s="1419"/>
      <c r="C180" s="1419"/>
      <c r="D180" s="1419"/>
      <c r="E180" s="1419"/>
      <c r="F180" s="1419"/>
      <c r="G180" s="1419"/>
      <c r="H180" s="1419"/>
      <c r="I180" s="1419"/>
      <c r="J180" s="1419"/>
      <c r="K180" s="1419"/>
      <c r="L180" s="1419"/>
      <c r="M180" s="1419"/>
      <c r="N180" s="1419"/>
      <c r="O180" s="1419"/>
      <c r="P180" s="1419"/>
      <c r="Q180" s="1419"/>
      <c r="R180" s="1419"/>
    </row>
    <row r="181" spans="1:18" ht="19.5" customHeight="1">
      <c r="A181" s="817"/>
      <c r="B181" s="817"/>
      <c r="C181" s="817"/>
      <c r="D181" s="817"/>
      <c r="E181" s="817"/>
      <c r="F181" s="817"/>
      <c r="G181" s="817"/>
      <c r="H181" s="817"/>
      <c r="I181" s="817"/>
      <c r="J181" s="817"/>
      <c r="K181" s="817"/>
      <c r="L181" s="817"/>
      <c r="M181" s="817"/>
      <c r="N181" s="817"/>
      <c r="O181" s="817"/>
      <c r="P181" s="817"/>
      <c r="Q181" s="817"/>
      <c r="R181" s="817"/>
    </row>
    <row r="182" spans="1:18" ht="47.25" customHeight="1">
      <c r="A182" s="1326" t="s">
        <v>31</v>
      </c>
      <c r="B182" s="1326"/>
      <c r="C182" s="1326"/>
      <c r="D182" s="1326"/>
      <c r="E182" s="1326"/>
      <c r="F182" s="1326"/>
      <c r="G182" s="1326"/>
      <c r="H182" s="1326"/>
      <c r="I182" s="1326"/>
      <c r="J182" s="1326"/>
      <c r="K182" s="1326"/>
      <c r="L182" s="1326"/>
      <c r="M182" s="1326"/>
      <c r="N182" s="1326"/>
      <c r="O182" s="1326"/>
      <c r="P182" s="1326"/>
      <c r="Q182" s="1326"/>
      <c r="R182" s="1326"/>
    </row>
    <row r="183" spans="1:18" ht="35.25" customHeight="1" thickBot="1">
      <c r="A183" s="1347" t="s">
        <v>902</v>
      </c>
      <c r="B183" s="1347"/>
      <c r="C183" s="1348"/>
      <c r="D183" s="1349" t="s">
        <v>903</v>
      </c>
      <c r="E183" s="1350"/>
      <c r="F183" s="1350"/>
      <c r="G183" s="1350"/>
      <c r="H183" s="1350"/>
      <c r="I183" s="1350"/>
      <c r="J183" s="1350"/>
      <c r="K183" s="1350"/>
      <c r="L183" s="1350"/>
      <c r="M183" s="1350"/>
      <c r="N183" s="1350"/>
      <c r="O183" s="1350"/>
      <c r="P183" s="1350"/>
      <c r="Q183" s="1350"/>
      <c r="R183" s="1350"/>
    </row>
    <row r="184" spans="1:18" ht="10.5" customHeight="1" thickTop="1">
      <c r="A184" s="855"/>
      <c r="B184" s="855"/>
      <c r="C184" s="855"/>
      <c r="D184" s="855"/>
      <c r="E184" s="855"/>
      <c r="F184" s="855"/>
      <c r="G184" s="855"/>
      <c r="H184" s="855"/>
      <c r="I184" s="855"/>
      <c r="J184" s="855"/>
      <c r="K184" s="855"/>
      <c r="L184" s="855"/>
      <c r="M184" s="855"/>
      <c r="N184" s="855"/>
      <c r="O184" s="855"/>
      <c r="P184" s="855"/>
      <c r="Q184" s="855"/>
      <c r="R184" s="855"/>
    </row>
    <row r="185" spans="1:18" ht="30.75" customHeight="1">
      <c r="A185" s="1394" t="s">
        <v>36</v>
      </c>
      <c r="B185" s="1395"/>
      <c r="C185" s="1396"/>
      <c r="D185" s="1370" t="s">
        <v>905</v>
      </c>
      <c r="E185" s="1371"/>
      <c r="F185" s="1371"/>
      <c r="G185" s="1371"/>
      <c r="H185" s="1371"/>
      <c r="I185" s="1371"/>
      <c r="J185" s="1371"/>
      <c r="K185" s="1371"/>
      <c r="L185" s="1371"/>
      <c r="M185" s="1371"/>
      <c r="N185" s="1371"/>
      <c r="O185" s="1371"/>
      <c r="P185" s="1371"/>
      <c r="Q185" s="1371"/>
      <c r="R185" s="1372"/>
    </row>
    <row r="186" spans="1:18" ht="30" customHeight="1">
      <c r="A186" s="1419" t="s">
        <v>906</v>
      </c>
      <c r="B186" s="1419"/>
      <c r="C186" s="1419"/>
      <c r="D186" s="1419"/>
      <c r="E186" s="1419"/>
      <c r="F186" s="1419"/>
      <c r="G186" s="1419"/>
      <c r="H186" s="1419"/>
      <c r="I186" s="1419"/>
      <c r="J186" s="1419"/>
      <c r="K186" s="1419"/>
      <c r="L186" s="1419"/>
      <c r="M186" s="1419"/>
      <c r="N186" s="1419"/>
      <c r="O186" s="1419"/>
      <c r="P186" s="1419"/>
      <c r="Q186" s="1419"/>
      <c r="R186" s="1419"/>
    </row>
    <row r="187" spans="1:18" ht="29.25" customHeight="1">
      <c r="A187" s="1410" t="str">
        <f>'10-Riepilogo'!A53</f>
        <v>Fondo per l’arricchimento e l’ampliamento dell’offerta formativa e per gli interventi perequativi (art. 1 legge 18 dicembre 1997, n. 440) – quota destinata al personale docente</v>
      </c>
      <c r="B187" s="1411"/>
      <c r="C187" s="1411"/>
      <c r="D187" s="1411"/>
      <c r="E187" s="1411"/>
      <c r="F187" s="1411"/>
      <c r="G187" s="1411"/>
      <c r="H187" s="1411"/>
      <c r="I187" s="1411"/>
      <c r="J187" s="1411"/>
      <c r="K187" s="1411"/>
      <c r="L187" s="1411"/>
      <c r="M187" s="1412"/>
      <c r="N187" s="1307">
        <f>'10-Riepilogo'!D53</f>
        <v>0</v>
      </c>
      <c r="O187" s="1308"/>
      <c r="P187" s="1308"/>
      <c r="Q187" s="1308"/>
      <c r="R187" s="1309"/>
    </row>
    <row r="188" spans="1:18" ht="29.25" customHeight="1">
      <c r="A188" s="1410" t="str">
        <f>'10-Riepilogo'!A54</f>
        <v xml:space="preserve">Ulteriori compensi per corsi di recupero </v>
      </c>
      <c r="B188" s="1411"/>
      <c r="C188" s="1411"/>
      <c r="D188" s="1411"/>
      <c r="E188" s="1411"/>
      <c r="F188" s="1411"/>
      <c r="G188" s="1411"/>
      <c r="H188" s="1411"/>
      <c r="I188" s="1411"/>
      <c r="J188" s="1411"/>
      <c r="K188" s="1411"/>
      <c r="L188" s="1411"/>
      <c r="M188" s="1412"/>
      <c r="N188" s="1307">
        <f>'10-Riepilogo'!D54</f>
        <v>0</v>
      </c>
      <c r="O188" s="1308"/>
      <c r="P188" s="1308"/>
      <c r="Q188" s="1308"/>
      <c r="R188" s="1309"/>
    </row>
    <row r="189" spans="1:18" ht="29.25" customHeight="1">
      <c r="A189" s="1410" t="str">
        <f>'10-Riepilogo'!A55</f>
        <v>Percorsi per le competenze trasversali e per l’orientamento Art. 1, comma 784, Legge n. 145/2018</v>
      </c>
      <c r="B189" s="1411"/>
      <c r="C189" s="1411"/>
      <c r="D189" s="1411"/>
      <c r="E189" s="1411"/>
      <c r="F189" s="1411"/>
      <c r="G189" s="1411"/>
      <c r="H189" s="1411"/>
      <c r="I189" s="1411"/>
      <c r="J189" s="1411"/>
      <c r="K189" s="1411"/>
      <c r="L189" s="1411"/>
      <c r="M189" s="1412"/>
      <c r="N189" s="1307">
        <f>'10-Riepilogo'!D55</f>
        <v>0</v>
      </c>
      <c r="O189" s="1308"/>
      <c r="P189" s="1308"/>
      <c r="Q189" s="1308"/>
      <c r="R189" s="1309"/>
    </row>
    <row r="190" spans="1:18" ht="29.25" customHeight="1">
      <c r="A190" s="1410" t="str">
        <f>'10-Riepilogo'!A56</f>
        <v>Compensi per progetti nazionali (art. 22, comma 4, lettera c), c3) CCNL 19/4/2018</v>
      </c>
      <c r="B190" s="1411"/>
      <c r="C190" s="1411"/>
      <c r="D190" s="1411"/>
      <c r="E190" s="1411"/>
      <c r="F190" s="1411"/>
      <c r="G190" s="1411"/>
      <c r="H190" s="1411"/>
      <c r="I190" s="1411"/>
      <c r="J190" s="1411"/>
      <c r="K190" s="1411"/>
      <c r="L190" s="1411"/>
      <c r="M190" s="1412"/>
      <c r="N190" s="1307">
        <f>'10-Riepilogo'!D56</f>
        <v>0</v>
      </c>
      <c r="O190" s="1308"/>
      <c r="P190" s="1308"/>
      <c r="Q190" s="1308"/>
      <c r="R190" s="1309"/>
    </row>
    <row r="191" spans="1:18" ht="29.25" customHeight="1">
      <c r="A191" s="1410" t="str">
        <f>'10-Riepilogo'!A57</f>
        <v>Compensi per progetti comunitari (art. 22, comma 4, lettera c), c3) CCNL 19/4/2018)</v>
      </c>
      <c r="B191" s="1411"/>
      <c r="C191" s="1411"/>
      <c r="D191" s="1411"/>
      <c r="E191" s="1411"/>
      <c r="F191" s="1411"/>
      <c r="G191" s="1411"/>
      <c r="H191" s="1411"/>
      <c r="I191" s="1411"/>
      <c r="J191" s="1411"/>
      <c r="K191" s="1411"/>
      <c r="L191" s="1411"/>
      <c r="M191" s="1412"/>
      <c r="N191" s="1307">
        <f>'10-Riepilogo'!D57</f>
        <v>0</v>
      </c>
      <c r="O191" s="1308"/>
      <c r="P191" s="1308"/>
      <c r="Q191" s="1308"/>
      <c r="R191" s="1309"/>
    </row>
    <row r="192" spans="1:18" ht="29.25" customHeight="1">
      <c r="A192" s="1410" t="str">
        <f>'10-Riepilogo'!A58</f>
        <v xml:space="preserve">Totale finalizzazioni su stanziamenti di bilancio </v>
      </c>
      <c r="B192" s="1411"/>
      <c r="C192" s="1411"/>
      <c r="D192" s="1411"/>
      <c r="E192" s="1411"/>
      <c r="F192" s="1411"/>
      <c r="G192" s="1411"/>
      <c r="H192" s="1411"/>
      <c r="I192" s="1411"/>
      <c r="J192" s="1411"/>
      <c r="K192" s="1411"/>
      <c r="L192" s="1411"/>
      <c r="M192" s="1412"/>
      <c r="N192" s="1307">
        <f>'10-Riepilogo'!D58</f>
        <v>0</v>
      </c>
      <c r="O192" s="1308"/>
      <c r="P192" s="1308"/>
      <c r="Q192" s="1308"/>
      <c r="R192" s="1309"/>
    </row>
    <row r="193" spans="1:18" ht="29.25" customHeight="1">
      <c r="A193" s="869"/>
      <c r="B193" s="869"/>
      <c r="C193" s="869"/>
      <c r="D193" s="869"/>
      <c r="E193" s="869"/>
      <c r="F193" s="869"/>
      <c r="G193" s="869"/>
      <c r="H193" s="869"/>
      <c r="I193" s="869"/>
      <c r="J193" s="869"/>
      <c r="K193" s="869"/>
      <c r="L193" s="869"/>
      <c r="M193" s="869"/>
      <c r="N193" s="870"/>
      <c r="O193" s="870"/>
      <c r="P193" s="870"/>
      <c r="Q193" s="870"/>
      <c r="R193" s="870"/>
    </row>
    <row r="194" spans="1:18" ht="19.5" customHeight="1">
      <c r="A194" s="871" t="str">
        <f>'Firme Carta intestata città'!B12</f>
        <v>Roma li,</v>
      </c>
      <c r="B194" s="1403">
        <v>44635</v>
      </c>
      <c r="C194" s="1403"/>
      <c r="D194" s="852"/>
      <c r="E194" s="852"/>
      <c r="F194" s="852"/>
      <c r="G194" s="852"/>
      <c r="H194" s="852"/>
      <c r="I194" s="852"/>
      <c r="J194" s="852"/>
      <c r="K194" s="852"/>
      <c r="L194" s="852"/>
      <c r="M194" s="852"/>
      <c r="N194" s="852"/>
      <c r="O194" s="872"/>
      <c r="P194" s="872"/>
      <c r="Q194" s="872"/>
      <c r="R194" s="872"/>
    </row>
    <row r="195" spans="1:18" ht="14.25" customHeight="1">
      <c r="D195" s="871"/>
      <c r="E195" s="871"/>
      <c r="G195" s="873"/>
      <c r="H195" s="873"/>
      <c r="I195" s="873"/>
      <c r="J195" s="873"/>
      <c r="K195" s="873"/>
      <c r="L195" s="1398" t="s">
        <v>82</v>
      </c>
      <c r="M195" s="1398"/>
      <c r="N195" s="1398"/>
      <c r="O195" s="1398"/>
      <c r="P195" s="650"/>
      <c r="Q195" s="650"/>
      <c r="R195" s="650"/>
    </row>
    <row r="196" spans="1:18" ht="19.5" customHeight="1">
      <c r="M196" s="1397" t="str">
        <f>'Firme Carta intestata città'!B9</f>
        <v>Nome COGNOME</v>
      </c>
      <c r="N196" s="1397"/>
      <c r="O196" s="650"/>
      <c r="P196" s="650"/>
      <c r="Q196" s="650"/>
      <c r="R196" s="650"/>
    </row>
    <row r="197" spans="1:18" ht="15" hidden="1" customHeight="1">
      <c r="A197" s="874" t="s">
        <v>93</v>
      </c>
      <c r="B197" s="874"/>
      <c r="C197" s="874"/>
      <c r="D197" s="874"/>
      <c r="E197" s="874"/>
      <c r="F197" s="874"/>
      <c r="G197" s="874"/>
      <c r="H197" s="874"/>
      <c r="I197" s="874"/>
      <c r="J197" s="874"/>
      <c r="K197" s="875"/>
      <c r="L197" s="875"/>
      <c r="M197" s="875"/>
      <c r="N197" s="875"/>
      <c r="O197" s="875"/>
      <c r="P197" s="875"/>
      <c r="Q197" s="875"/>
      <c r="R197" s="875"/>
    </row>
    <row r="198" spans="1:18" ht="15" hidden="1" customHeight="1">
      <c r="A198" s="876" t="s">
        <v>31</v>
      </c>
      <c r="B198" s="877"/>
      <c r="C198" s="877"/>
      <c r="D198" s="877"/>
      <c r="E198" s="877"/>
      <c r="F198" s="877"/>
      <c r="G198" s="877"/>
      <c r="H198" s="877"/>
      <c r="I198" s="877"/>
      <c r="J198" s="877"/>
      <c r="K198" s="877"/>
      <c r="L198" s="877"/>
      <c r="M198" s="877"/>
      <c r="N198" s="877"/>
      <c r="O198" s="877"/>
      <c r="P198" s="877"/>
      <c r="Q198" s="877"/>
      <c r="R198" s="877"/>
    </row>
    <row r="199" spans="1:18" ht="47.25" hidden="1" customHeight="1">
      <c r="A199" s="878" t="s">
        <v>106</v>
      </c>
      <c r="B199" s="879"/>
      <c r="C199" s="879"/>
      <c r="D199" s="879"/>
      <c r="E199" s="879"/>
      <c r="F199" s="879"/>
      <c r="G199" s="879"/>
      <c r="H199" s="879"/>
      <c r="I199" s="879"/>
      <c r="J199" s="879"/>
      <c r="K199" s="879"/>
      <c r="L199" s="879"/>
      <c r="M199" s="879"/>
      <c r="N199" s="879"/>
      <c r="O199" s="879"/>
      <c r="P199" s="879"/>
      <c r="Q199" s="879"/>
      <c r="R199" s="879"/>
    </row>
    <row r="200" spans="1:18" ht="20.25" hidden="1" customHeight="1">
      <c r="A200" s="880" t="s">
        <v>89</v>
      </c>
      <c r="B200" s="881"/>
      <c r="C200" s="881"/>
      <c r="D200" s="881"/>
      <c r="E200" s="881"/>
      <c r="F200" s="881"/>
      <c r="G200" s="881"/>
      <c r="H200" s="881"/>
      <c r="I200" s="881"/>
      <c r="J200" s="881"/>
      <c r="K200" s="881"/>
      <c r="L200" s="882"/>
      <c r="M200" s="883" t="s">
        <v>39</v>
      </c>
      <c r="N200" s="884"/>
      <c r="O200" s="885"/>
      <c r="P200" s="885"/>
      <c r="Q200" s="885"/>
      <c r="R200" s="885"/>
    </row>
    <row r="201" spans="1:18" ht="12.75" hidden="1" customHeight="1">
      <c r="A201" s="886"/>
      <c r="B201" s="875"/>
      <c r="C201" s="875"/>
      <c r="D201" s="875"/>
      <c r="E201" s="875"/>
      <c r="F201" s="875"/>
      <c r="G201" s="875"/>
      <c r="H201" s="875"/>
      <c r="I201" s="875"/>
      <c r="J201" s="875"/>
      <c r="K201" s="875"/>
      <c r="L201" s="887"/>
      <c r="M201" s="888" t="s">
        <v>94</v>
      </c>
      <c r="N201" s="885"/>
      <c r="O201" s="885"/>
      <c r="P201" s="885"/>
      <c r="Q201" s="885"/>
      <c r="R201" s="885"/>
    </row>
    <row r="202" spans="1:18" ht="12.75" hidden="1" customHeight="1">
      <c r="A202" s="886"/>
      <c r="B202" s="875"/>
      <c r="C202" s="875"/>
      <c r="D202" s="875"/>
      <c r="E202" s="875"/>
      <c r="F202" s="875"/>
      <c r="G202" s="875"/>
      <c r="H202" s="875"/>
      <c r="I202" s="875"/>
      <c r="J202" s="875"/>
      <c r="K202" s="875"/>
      <c r="L202" s="887"/>
      <c r="M202" s="888" t="s">
        <v>97</v>
      </c>
      <c r="N202" s="885"/>
      <c r="O202" s="885"/>
      <c r="P202" s="885"/>
      <c r="Q202" s="885"/>
      <c r="R202" s="885"/>
    </row>
    <row r="203" spans="1:18" ht="24" hidden="1" customHeight="1">
      <c r="A203" s="889"/>
      <c r="B203" s="890"/>
      <c r="C203" s="890"/>
      <c r="D203" s="890"/>
      <c r="E203" s="890"/>
      <c r="F203" s="890"/>
      <c r="G203" s="890"/>
      <c r="H203" s="890"/>
      <c r="I203" s="890"/>
      <c r="J203" s="890"/>
      <c r="K203" s="890"/>
      <c r="L203" s="891"/>
      <c r="M203" s="892" t="s">
        <v>95</v>
      </c>
      <c r="N203" s="893"/>
      <c r="O203" s="893"/>
      <c r="P203" s="894"/>
      <c r="Q203" s="892" t="s">
        <v>96</v>
      </c>
      <c r="R203" s="893"/>
    </row>
    <row r="204" spans="1:18" ht="15" hidden="1" customHeight="1">
      <c r="A204" s="895" t="s">
        <v>100</v>
      </c>
      <c r="B204" s="896"/>
      <c r="C204" s="896"/>
      <c r="D204" s="896"/>
      <c r="E204" s="896"/>
      <c r="F204" s="896"/>
      <c r="G204" s="896"/>
      <c r="H204" s="896"/>
      <c r="I204" s="896"/>
      <c r="J204" s="896"/>
      <c r="K204" s="896"/>
      <c r="L204" s="897"/>
      <c r="M204" s="898">
        <v>0</v>
      </c>
      <c r="N204" s="899"/>
      <c r="O204" s="899"/>
      <c r="P204" s="900"/>
      <c r="Q204" s="898">
        <v>0</v>
      </c>
      <c r="R204" s="899"/>
    </row>
    <row r="205" spans="1:18" ht="15" hidden="1" customHeight="1">
      <c r="A205" s="895" t="s">
        <v>101</v>
      </c>
      <c r="B205" s="896"/>
      <c r="C205" s="896"/>
      <c r="D205" s="896"/>
      <c r="E205" s="896"/>
      <c r="F205" s="896"/>
      <c r="G205" s="896"/>
      <c r="H205" s="896"/>
      <c r="I205" s="896"/>
      <c r="J205" s="896"/>
      <c r="K205" s="896"/>
      <c r="L205" s="897"/>
      <c r="M205" s="898">
        <v>0</v>
      </c>
      <c r="N205" s="899"/>
      <c r="O205" s="899"/>
      <c r="P205" s="900"/>
      <c r="Q205" s="898">
        <v>0</v>
      </c>
      <c r="R205" s="899"/>
    </row>
    <row r="206" spans="1:18" ht="15" hidden="1" customHeight="1">
      <c r="A206" s="895" t="s">
        <v>102</v>
      </c>
      <c r="B206" s="896"/>
      <c r="C206" s="896"/>
      <c r="D206" s="896"/>
      <c r="E206" s="896"/>
      <c r="F206" s="896"/>
      <c r="G206" s="896"/>
      <c r="H206" s="896"/>
      <c r="I206" s="896"/>
      <c r="J206" s="896"/>
      <c r="K206" s="896"/>
      <c r="L206" s="897"/>
      <c r="M206" s="898">
        <v>0</v>
      </c>
      <c r="N206" s="899"/>
      <c r="O206" s="899"/>
      <c r="P206" s="900"/>
      <c r="Q206" s="898">
        <v>0</v>
      </c>
      <c r="R206" s="899"/>
    </row>
    <row r="207" spans="1:18" ht="15" hidden="1" customHeight="1">
      <c r="A207" s="895" t="s">
        <v>103</v>
      </c>
      <c r="B207" s="896"/>
      <c r="C207" s="896"/>
      <c r="D207" s="896"/>
      <c r="E207" s="896"/>
      <c r="F207" s="896"/>
      <c r="G207" s="896"/>
      <c r="H207" s="896"/>
      <c r="I207" s="896"/>
      <c r="J207" s="896"/>
      <c r="K207" s="896"/>
      <c r="L207" s="897"/>
      <c r="M207" s="898">
        <v>0</v>
      </c>
      <c r="N207" s="899"/>
      <c r="O207" s="899"/>
      <c r="P207" s="900"/>
      <c r="Q207" s="898">
        <v>0</v>
      </c>
      <c r="R207" s="899"/>
    </row>
    <row r="208" spans="1:18" ht="15" hidden="1" customHeight="1">
      <c r="A208" s="895" t="s">
        <v>104</v>
      </c>
      <c r="B208" s="896"/>
      <c r="C208" s="896"/>
      <c r="D208" s="896"/>
      <c r="E208" s="896"/>
      <c r="F208" s="896"/>
      <c r="G208" s="896"/>
      <c r="H208" s="896"/>
      <c r="I208" s="896"/>
      <c r="J208" s="896"/>
      <c r="K208" s="896"/>
      <c r="L208" s="897"/>
      <c r="M208" s="898">
        <v>0</v>
      </c>
      <c r="N208" s="899"/>
      <c r="O208" s="899"/>
      <c r="P208" s="900"/>
      <c r="Q208" s="898">
        <v>0</v>
      </c>
      <c r="R208" s="899"/>
    </row>
    <row r="209" spans="1:18" ht="15" hidden="1" customHeight="1">
      <c r="A209" s="901" t="s">
        <v>22</v>
      </c>
      <c r="B209" s="902"/>
      <c r="C209" s="902"/>
      <c r="D209" s="902"/>
      <c r="E209" s="902"/>
      <c r="F209" s="902"/>
      <c r="G209" s="902"/>
      <c r="H209" s="902"/>
      <c r="I209" s="902"/>
      <c r="J209" s="902"/>
      <c r="K209" s="902"/>
      <c r="L209" s="903"/>
      <c r="M209" s="898">
        <v>0</v>
      </c>
      <c r="N209" s="899"/>
      <c r="O209" s="899"/>
      <c r="P209" s="900"/>
      <c r="Q209" s="898">
        <v>0</v>
      </c>
      <c r="R209" s="899"/>
    </row>
    <row r="210" spans="1:18" ht="15" hidden="1" customHeight="1">
      <c r="A210" s="901" t="s">
        <v>22</v>
      </c>
      <c r="B210" s="902"/>
      <c r="C210" s="902"/>
      <c r="D210" s="902"/>
      <c r="E210" s="902"/>
      <c r="F210" s="902"/>
      <c r="G210" s="902"/>
      <c r="H210" s="902"/>
      <c r="I210" s="902"/>
      <c r="J210" s="902"/>
      <c r="K210" s="902"/>
      <c r="L210" s="903"/>
      <c r="M210" s="898">
        <v>0</v>
      </c>
      <c r="N210" s="899"/>
      <c r="O210" s="899"/>
      <c r="P210" s="900"/>
      <c r="Q210" s="898">
        <v>0</v>
      </c>
      <c r="R210" s="899"/>
    </row>
    <row r="211" spans="1:18" ht="15" hidden="1" customHeight="1">
      <c r="A211" s="901" t="s">
        <v>22</v>
      </c>
      <c r="B211" s="902"/>
      <c r="C211" s="902"/>
      <c r="D211" s="902"/>
      <c r="E211" s="902"/>
      <c r="F211" s="902"/>
      <c r="G211" s="902"/>
      <c r="H211" s="902"/>
      <c r="I211" s="902"/>
      <c r="J211" s="902"/>
      <c r="K211" s="902"/>
      <c r="L211" s="903"/>
      <c r="M211" s="898">
        <v>0</v>
      </c>
      <c r="N211" s="899"/>
      <c r="O211" s="899"/>
      <c r="P211" s="900"/>
      <c r="Q211" s="898">
        <v>0</v>
      </c>
      <c r="R211" s="899"/>
    </row>
    <row r="212" spans="1:18" ht="15" hidden="1" customHeight="1">
      <c r="A212" s="901" t="s">
        <v>22</v>
      </c>
      <c r="B212" s="902"/>
      <c r="C212" s="902"/>
      <c r="D212" s="902"/>
      <c r="E212" s="902"/>
      <c r="F212" s="902"/>
      <c r="G212" s="902"/>
      <c r="H212" s="902"/>
      <c r="I212" s="902"/>
      <c r="J212" s="902"/>
      <c r="K212" s="902"/>
      <c r="L212" s="903"/>
      <c r="M212" s="898">
        <v>0</v>
      </c>
      <c r="N212" s="899"/>
      <c r="O212" s="899"/>
      <c r="P212" s="900"/>
      <c r="Q212" s="898">
        <v>0</v>
      </c>
      <c r="R212" s="899"/>
    </row>
    <row r="213" spans="1:18" ht="15" hidden="1" customHeight="1">
      <c r="A213" s="901" t="s">
        <v>22</v>
      </c>
      <c r="B213" s="902"/>
      <c r="C213" s="902"/>
      <c r="D213" s="902"/>
      <c r="E213" s="902"/>
      <c r="F213" s="902"/>
      <c r="G213" s="902"/>
      <c r="H213" s="902"/>
      <c r="I213" s="902"/>
      <c r="J213" s="902"/>
      <c r="K213" s="902"/>
      <c r="L213" s="903"/>
      <c r="M213" s="898">
        <v>0</v>
      </c>
      <c r="N213" s="899"/>
      <c r="O213" s="899"/>
      <c r="P213" s="900"/>
      <c r="Q213" s="898">
        <v>0</v>
      </c>
      <c r="R213" s="899"/>
    </row>
    <row r="214" spans="1:18" ht="15" hidden="1" customHeight="1">
      <c r="A214" s="901" t="s">
        <v>22</v>
      </c>
      <c r="B214" s="902"/>
      <c r="C214" s="902"/>
      <c r="D214" s="902"/>
      <c r="E214" s="902"/>
      <c r="F214" s="902"/>
      <c r="G214" s="902"/>
      <c r="H214" s="902"/>
      <c r="I214" s="902"/>
      <c r="J214" s="902"/>
      <c r="K214" s="902"/>
      <c r="L214" s="903"/>
      <c r="M214" s="898">
        <v>0</v>
      </c>
      <c r="N214" s="899"/>
      <c r="O214" s="899"/>
      <c r="P214" s="900"/>
      <c r="Q214" s="898">
        <v>0</v>
      </c>
      <c r="R214" s="899"/>
    </row>
    <row r="215" spans="1:18" ht="15" hidden="1" customHeight="1">
      <c r="A215" s="901" t="s">
        <v>22</v>
      </c>
      <c r="B215" s="902"/>
      <c r="C215" s="902"/>
      <c r="D215" s="902"/>
      <c r="E215" s="902"/>
      <c r="F215" s="902"/>
      <c r="G215" s="902"/>
      <c r="H215" s="902"/>
      <c r="I215" s="902"/>
      <c r="J215" s="902"/>
      <c r="K215" s="902"/>
      <c r="L215" s="903"/>
      <c r="M215" s="898">
        <v>0</v>
      </c>
      <c r="N215" s="899"/>
      <c r="O215" s="899"/>
      <c r="P215" s="900"/>
      <c r="Q215" s="898">
        <v>0</v>
      </c>
      <c r="R215" s="899"/>
    </row>
    <row r="216" spans="1:18" ht="15" hidden="1" customHeight="1">
      <c r="A216" s="901" t="s">
        <v>22</v>
      </c>
      <c r="B216" s="902"/>
      <c r="C216" s="902"/>
      <c r="D216" s="902"/>
      <c r="E216" s="902"/>
      <c r="F216" s="902"/>
      <c r="G216" s="902"/>
      <c r="H216" s="902"/>
      <c r="I216" s="902"/>
      <c r="J216" s="902"/>
      <c r="K216" s="902"/>
      <c r="L216" s="903"/>
      <c r="M216" s="898">
        <v>0</v>
      </c>
      <c r="N216" s="899"/>
      <c r="O216" s="899"/>
      <c r="P216" s="900"/>
      <c r="Q216" s="898">
        <v>0</v>
      </c>
      <c r="R216" s="899"/>
    </row>
    <row r="217" spans="1:18" ht="15" hidden="1" customHeight="1">
      <c r="A217" s="901" t="s">
        <v>22</v>
      </c>
      <c r="B217" s="902"/>
      <c r="C217" s="902"/>
      <c r="D217" s="902"/>
      <c r="E217" s="902"/>
      <c r="F217" s="902"/>
      <c r="G217" s="902"/>
      <c r="H217" s="902"/>
      <c r="I217" s="902"/>
      <c r="J217" s="902"/>
      <c r="K217" s="902"/>
      <c r="L217" s="903"/>
      <c r="M217" s="898">
        <v>0</v>
      </c>
      <c r="N217" s="899"/>
      <c r="O217" s="899"/>
      <c r="P217" s="900"/>
      <c r="Q217" s="898">
        <v>0</v>
      </c>
      <c r="R217" s="899"/>
    </row>
    <row r="218" spans="1:18" ht="15" hidden="1" customHeight="1">
      <c r="A218" s="901" t="s">
        <v>22</v>
      </c>
      <c r="B218" s="902"/>
      <c r="C218" s="902"/>
      <c r="D218" s="902"/>
      <c r="E218" s="902"/>
      <c r="F218" s="902"/>
      <c r="G218" s="902"/>
      <c r="H218" s="902"/>
      <c r="I218" s="902"/>
      <c r="J218" s="902"/>
      <c r="K218" s="902"/>
      <c r="L218" s="903"/>
      <c r="M218" s="898">
        <v>0</v>
      </c>
      <c r="N218" s="899"/>
      <c r="O218" s="899"/>
      <c r="P218" s="900"/>
      <c r="Q218" s="898">
        <v>0</v>
      </c>
      <c r="R218" s="899"/>
    </row>
    <row r="219" spans="1:18" ht="15" hidden="1" customHeight="1">
      <c r="A219" s="901" t="s">
        <v>22</v>
      </c>
      <c r="B219" s="902"/>
      <c r="C219" s="902"/>
      <c r="D219" s="902"/>
      <c r="E219" s="902"/>
      <c r="F219" s="902"/>
      <c r="G219" s="902"/>
      <c r="H219" s="902"/>
      <c r="I219" s="902"/>
      <c r="J219" s="902"/>
      <c r="K219" s="902"/>
      <c r="L219" s="903"/>
      <c r="M219" s="898">
        <v>0</v>
      </c>
      <c r="N219" s="899"/>
      <c r="O219" s="899"/>
      <c r="P219" s="900"/>
      <c r="Q219" s="898">
        <v>0</v>
      </c>
      <c r="R219" s="899"/>
    </row>
    <row r="220" spans="1:18" ht="15" hidden="1" customHeight="1">
      <c r="A220" s="901" t="s">
        <v>22</v>
      </c>
      <c r="B220" s="902"/>
      <c r="C220" s="902"/>
      <c r="D220" s="902"/>
      <c r="E220" s="902"/>
      <c r="F220" s="902"/>
      <c r="G220" s="902"/>
      <c r="H220" s="902"/>
      <c r="I220" s="902"/>
      <c r="J220" s="902"/>
      <c r="K220" s="902"/>
      <c r="L220" s="903"/>
      <c r="M220" s="898">
        <v>0</v>
      </c>
      <c r="N220" s="899"/>
      <c r="O220" s="899"/>
      <c r="P220" s="900"/>
      <c r="Q220" s="898">
        <v>0</v>
      </c>
      <c r="R220" s="899"/>
    </row>
    <row r="221" spans="1:18" ht="15" hidden="1" customHeight="1">
      <c r="A221" s="901" t="s">
        <v>22</v>
      </c>
      <c r="B221" s="902"/>
      <c r="C221" s="902"/>
      <c r="D221" s="902"/>
      <c r="E221" s="902"/>
      <c r="F221" s="902"/>
      <c r="G221" s="902"/>
      <c r="H221" s="902"/>
      <c r="I221" s="902"/>
      <c r="J221" s="902"/>
      <c r="K221" s="902"/>
      <c r="L221" s="903"/>
      <c r="M221" s="898">
        <v>0</v>
      </c>
      <c r="N221" s="899"/>
      <c r="O221" s="899"/>
      <c r="P221" s="900"/>
      <c r="Q221" s="898">
        <v>0</v>
      </c>
      <c r="R221" s="899"/>
    </row>
    <row r="222" spans="1:18" ht="15" hidden="1" customHeight="1">
      <c r="A222" s="901" t="s">
        <v>22</v>
      </c>
      <c r="B222" s="902"/>
      <c r="C222" s="902"/>
      <c r="D222" s="902"/>
      <c r="E222" s="902"/>
      <c r="F222" s="902"/>
      <c r="G222" s="902"/>
      <c r="H222" s="902"/>
      <c r="I222" s="902"/>
      <c r="J222" s="902"/>
      <c r="K222" s="902"/>
      <c r="L222" s="903"/>
      <c r="M222" s="898">
        <v>0</v>
      </c>
      <c r="N222" s="899"/>
      <c r="O222" s="899"/>
      <c r="P222" s="900"/>
      <c r="Q222" s="898">
        <v>0</v>
      </c>
      <c r="R222" s="899"/>
    </row>
    <row r="223" spans="1:18" ht="15" hidden="1" customHeight="1">
      <c r="A223" s="901" t="s">
        <v>22</v>
      </c>
      <c r="B223" s="902"/>
      <c r="C223" s="902"/>
      <c r="D223" s="902"/>
      <c r="E223" s="902"/>
      <c r="F223" s="902"/>
      <c r="G223" s="902"/>
      <c r="H223" s="902"/>
      <c r="I223" s="902"/>
      <c r="J223" s="902"/>
      <c r="K223" s="902"/>
      <c r="L223" s="903"/>
      <c r="M223" s="898"/>
      <c r="N223" s="899"/>
      <c r="O223" s="899"/>
      <c r="P223" s="900"/>
      <c r="Q223" s="898">
        <v>0</v>
      </c>
      <c r="R223" s="899"/>
    </row>
    <row r="224" spans="1:18" ht="15" hidden="1" customHeight="1">
      <c r="A224" s="883" t="s">
        <v>110</v>
      </c>
      <c r="B224" s="884"/>
      <c r="C224" s="884"/>
      <c r="D224" s="884"/>
      <c r="E224" s="884"/>
      <c r="F224" s="884"/>
      <c r="G224" s="884"/>
      <c r="H224" s="884"/>
      <c r="I224" s="884"/>
      <c r="J224" s="884"/>
      <c r="K224" s="884"/>
      <c r="L224" s="904"/>
      <c r="M224" s="905">
        <f>SUM(M204:M223)</f>
        <v>0</v>
      </c>
      <c r="N224" s="906"/>
      <c r="O224" s="906"/>
      <c r="P224" s="907"/>
      <c r="Q224" s="905">
        <f>SUM(Q204:Q223)</f>
        <v>0</v>
      </c>
      <c r="R224" s="906"/>
    </row>
    <row r="225" spans="1:18" ht="15" hidden="1" customHeight="1">
      <c r="A225" s="908" t="s">
        <v>23</v>
      </c>
      <c r="B225" s="909"/>
      <c r="C225" s="909"/>
      <c r="D225" s="909"/>
      <c r="E225" s="909"/>
      <c r="F225" s="909"/>
      <c r="G225" s="909"/>
      <c r="H225" s="909"/>
      <c r="I225" s="909"/>
      <c r="J225" s="909"/>
      <c r="K225" s="909"/>
      <c r="L225" s="910"/>
      <c r="M225" s="905">
        <f>SUM(M224+Q224)</f>
        <v>0</v>
      </c>
      <c r="N225" s="906"/>
      <c r="O225" s="906"/>
      <c r="P225" s="906"/>
      <c r="Q225" s="885"/>
      <c r="R225" s="885"/>
    </row>
    <row r="226" spans="1:18" ht="23.25" hidden="1" customHeight="1">
      <c r="A226" s="911" t="s">
        <v>105</v>
      </c>
      <c r="B226" s="875"/>
      <c r="C226" s="875"/>
      <c r="D226" s="875"/>
      <c r="E226" s="875"/>
      <c r="F226" s="875"/>
      <c r="G226" s="875"/>
      <c r="H226" s="875"/>
      <c r="I226" s="875"/>
      <c r="J226" s="875"/>
      <c r="K226" s="875"/>
      <c r="L226" s="875"/>
      <c r="M226" s="875"/>
      <c r="N226" s="875"/>
      <c r="O226" s="875"/>
      <c r="P226" s="875"/>
      <c r="Q226" s="875"/>
      <c r="R226" s="875"/>
    </row>
    <row r="227" spans="1:18" ht="26.1" hidden="1" customHeight="1">
      <c r="A227" s="912"/>
      <c r="B227" s="913"/>
      <c r="C227" s="913"/>
      <c r="D227" s="913"/>
      <c r="E227" s="914" t="s">
        <v>97</v>
      </c>
      <c r="F227" s="915"/>
      <c r="G227" s="915"/>
      <c r="H227" s="915"/>
      <c r="I227" s="915"/>
      <c r="J227" s="915"/>
      <c r="K227" s="915"/>
      <c r="L227" s="915"/>
      <c r="M227" s="915"/>
      <c r="N227" s="915"/>
      <c r="O227" s="915"/>
      <c r="P227" s="915"/>
      <c r="Q227" s="915"/>
      <c r="R227" s="916"/>
    </row>
    <row r="228" spans="1:18" ht="26.1" hidden="1" customHeight="1">
      <c r="A228" s="912"/>
      <c r="B228" s="913"/>
      <c r="C228" s="913"/>
      <c r="D228" s="913"/>
      <c r="E228" s="917" t="e">
        <f>ROUND(#REF!,2)</f>
        <v>#REF!</v>
      </c>
      <c r="F228" s="915"/>
      <c r="G228" s="915"/>
      <c r="H228" s="915"/>
      <c r="I228" s="915"/>
      <c r="J228" s="915"/>
      <c r="K228" s="915"/>
      <c r="L228" s="915"/>
      <c r="M228" s="915"/>
      <c r="N228" s="915"/>
      <c r="O228" s="915"/>
      <c r="P228" s="915"/>
      <c r="Q228" s="915"/>
      <c r="R228" s="916"/>
    </row>
    <row r="229" spans="1:18" ht="15" hidden="1" customHeight="1">
      <c r="A229" s="876" t="s">
        <v>49</v>
      </c>
      <c r="B229" s="877"/>
      <c r="C229" s="877"/>
      <c r="D229" s="877"/>
      <c r="E229" s="877"/>
      <c r="F229" s="877"/>
      <c r="G229" s="877"/>
      <c r="H229" s="877"/>
      <c r="I229" s="877"/>
      <c r="J229" s="877"/>
      <c r="K229" s="877"/>
      <c r="L229" s="877"/>
      <c r="M229" s="877"/>
      <c r="N229" s="877"/>
      <c r="O229" s="877"/>
      <c r="P229" s="877"/>
      <c r="Q229" s="877"/>
      <c r="R229" s="877"/>
    </row>
    <row r="230" spans="1:18" ht="48.75" hidden="1" customHeight="1">
      <c r="A230" s="918" t="s">
        <v>107</v>
      </c>
      <c r="B230" s="919"/>
      <c r="C230" s="919"/>
      <c r="D230" s="919"/>
      <c r="E230" s="919"/>
      <c r="F230" s="919"/>
      <c r="G230" s="919"/>
      <c r="H230" s="919"/>
      <c r="I230" s="919"/>
      <c r="J230" s="919"/>
      <c r="K230" s="919"/>
      <c r="L230" s="919"/>
      <c r="M230" s="919"/>
      <c r="N230" s="919"/>
      <c r="O230" s="919"/>
      <c r="P230" s="919"/>
      <c r="Q230" s="919"/>
      <c r="R230" s="919"/>
    </row>
    <row r="231" spans="1:18" ht="26.1" hidden="1" customHeight="1">
      <c r="A231" s="650"/>
      <c r="B231" s="650"/>
      <c r="C231" s="650"/>
      <c r="D231" s="650"/>
      <c r="E231" s="914" t="s">
        <v>97</v>
      </c>
      <c r="F231" s="915"/>
      <c r="G231" s="915"/>
      <c r="H231" s="915"/>
      <c r="I231" s="915"/>
      <c r="J231" s="915"/>
      <c r="K231" s="915"/>
      <c r="L231" s="915"/>
      <c r="M231" s="915"/>
      <c r="N231" s="915"/>
      <c r="O231" s="915"/>
      <c r="P231" s="915"/>
      <c r="Q231" s="915"/>
      <c r="R231" s="916"/>
    </row>
    <row r="232" spans="1:18" ht="26.1" hidden="1" customHeight="1">
      <c r="A232" s="650"/>
      <c r="B232" s="650"/>
      <c r="C232" s="650"/>
      <c r="D232" s="650"/>
      <c r="E232" s="917" t="e">
        <f>ROUND(#REF!,2)</f>
        <v>#REF!</v>
      </c>
      <c r="F232" s="915"/>
      <c r="G232" s="915"/>
      <c r="H232" s="915"/>
      <c r="I232" s="915"/>
      <c r="J232" s="915"/>
      <c r="K232" s="915"/>
      <c r="L232" s="915"/>
      <c r="M232" s="915"/>
      <c r="N232" s="915"/>
      <c r="O232" s="915"/>
      <c r="P232" s="915"/>
      <c r="Q232" s="915"/>
      <c r="R232" s="916"/>
    </row>
    <row r="233" spans="1:18" ht="15" hidden="1" customHeight="1">
      <c r="A233" s="920" t="s">
        <v>108</v>
      </c>
      <c r="B233" s="920"/>
      <c r="C233" s="920"/>
      <c r="D233" s="920"/>
      <c r="E233" s="920"/>
      <c r="F233" s="920"/>
      <c r="G233" s="920"/>
      <c r="H233" s="920"/>
      <c r="I233" s="920"/>
      <c r="J233" s="920"/>
      <c r="K233" s="921"/>
      <c r="L233" s="921"/>
      <c r="M233" s="921"/>
      <c r="N233" s="921"/>
      <c r="O233" s="921"/>
      <c r="P233" s="921"/>
      <c r="Q233" s="921"/>
      <c r="R233" s="921"/>
    </row>
    <row r="234" spans="1:18" ht="17.25" hidden="1" customHeight="1">
      <c r="A234" s="922"/>
      <c r="B234" s="922"/>
      <c r="C234" s="922"/>
      <c r="D234" s="922"/>
      <c r="E234" s="922"/>
      <c r="F234" s="922"/>
      <c r="G234" s="922"/>
      <c r="H234" s="922"/>
      <c r="I234" s="922"/>
      <c r="J234" s="922"/>
      <c r="K234" s="922"/>
      <c r="L234" s="922"/>
      <c r="M234" s="922"/>
      <c r="N234" s="922"/>
      <c r="O234" s="922"/>
      <c r="P234" s="922"/>
      <c r="Q234" s="922"/>
      <c r="R234" s="922"/>
    </row>
    <row r="235" spans="1:18" ht="15" hidden="1" customHeight="1">
      <c r="A235" s="880" t="s">
        <v>89</v>
      </c>
      <c r="B235" s="881"/>
      <c r="C235" s="881"/>
      <c r="D235" s="881"/>
      <c r="E235" s="881"/>
      <c r="F235" s="881"/>
      <c r="G235" s="881"/>
      <c r="H235" s="881"/>
      <c r="I235" s="881"/>
      <c r="J235" s="881"/>
      <c r="K235" s="881"/>
      <c r="L235" s="882"/>
      <c r="M235" s="908" t="s">
        <v>109</v>
      </c>
      <c r="N235" s="881"/>
      <c r="O235" s="881"/>
      <c r="P235" s="881"/>
      <c r="Q235" s="881"/>
      <c r="R235" s="881"/>
    </row>
    <row r="236" spans="1:18" ht="15" hidden="1" customHeight="1">
      <c r="A236" s="886"/>
      <c r="B236" s="875"/>
      <c r="C236" s="875"/>
      <c r="D236" s="875"/>
      <c r="E236" s="875"/>
      <c r="F236" s="875"/>
      <c r="G236" s="875"/>
      <c r="H236" s="875"/>
      <c r="I236" s="875"/>
      <c r="J236" s="875"/>
      <c r="K236" s="875"/>
      <c r="L236" s="887"/>
      <c r="M236" s="889"/>
      <c r="N236" s="890"/>
      <c r="O236" s="890"/>
      <c r="P236" s="890"/>
      <c r="Q236" s="890"/>
      <c r="R236" s="890"/>
    </row>
    <row r="237" spans="1:18" ht="15.75" hidden="1" customHeight="1">
      <c r="A237" s="886"/>
      <c r="B237" s="875"/>
      <c r="C237" s="875"/>
      <c r="D237" s="875"/>
      <c r="E237" s="875"/>
      <c r="F237" s="875"/>
      <c r="G237" s="875"/>
      <c r="H237" s="875"/>
      <c r="I237" s="875"/>
      <c r="J237" s="875"/>
      <c r="K237" s="875"/>
      <c r="L237" s="887"/>
      <c r="M237" s="888" t="s">
        <v>97</v>
      </c>
      <c r="N237" s="885"/>
      <c r="O237" s="885"/>
      <c r="P237" s="885"/>
      <c r="Q237" s="885"/>
      <c r="R237" s="885"/>
    </row>
    <row r="238" spans="1:18" ht="15.75" hidden="1" customHeight="1">
      <c r="A238" s="889"/>
      <c r="B238" s="890"/>
      <c r="C238" s="890"/>
      <c r="D238" s="890"/>
      <c r="E238" s="890"/>
      <c r="F238" s="890"/>
      <c r="G238" s="890"/>
      <c r="H238" s="890"/>
      <c r="I238" s="890"/>
      <c r="J238" s="890"/>
      <c r="K238" s="890"/>
      <c r="L238" s="891"/>
      <c r="M238" s="892" t="s">
        <v>13</v>
      </c>
      <c r="N238" s="893"/>
      <c r="O238" s="893"/>
      <c r="P238" s="894"/>
      <c r="Q238" s="892" t="s">
        <v>99</v>
      </c>
      <c r="R238" s="893"/>
    </row>
    <row r="239" spans="1:18" ht="15" hidden="1" customHeight="1">
      <c r="A239" s="883" t="str">
        <f t="shared" ref="A239:A246" si="4">A204</f>
        <v>Aree a rischio: DOCENTI</v>
      </c>
      <c r="B239" s="884"/>
      <c r="C239" s="884"/>
      <c r="D239" s="884"/>
      <c r="E239" s="884"/>
      <c r="F239" s="884"/>
      <c r="G239" s="884"/>
      <c r="H239" s="884"/>
      <c r="I239" s="884"/>
      <c r="J239" s="884"/>
      <c r="K239" s="884"/>
      <c r="L239" s="904"/>
      <c r="M239" s="905" t="e">
        <f>ROUND(#REF!,2)</f>
        <v>#REF!</v>
      </c>
      <c r="N239" s="906"/>
      <c r="O239" s="906"/>
      <c r="P239" s="907"/>
      <c r="Q239" s="905" t="e">
        <f>ROUND(#REF!,2)</f>
        <v>#REF!</v>
      </c>
      <c r="R239" s="906"/>
    </row>
    <row r="240" spans="1:18" ht="15" hidden="1" customHeight="1">
      <c r="A240" s="883" t="str">
        <f t="shared" si="4"/>
        <v>Aree a rischio: A.T.A.</v>
      </c>
      <c r="B240" s="884"/>
      <c r="C240" s="884"/>
      <c r="D240" s="884"/>
      <c r="E240" s="884"/>
      <c r="F240" s="884"/>
      <c r="G240" s="884"/>
      <c r="H240" s="884"/>
      <c r="I240" s="884"/>
      <c r="J240" s="884"/>
      <c r="K240" s="884"/>
      <c r="L240" s="904"/>
      <c r="M240" s="905" t="e">
        <f>ROUND(#REF!,2)</f>
        <v>#REF!</v>
      </c>
      <c r="N240" s="906"/>
      <c r="O240" s="906"/>
      <c r="P240" s="907"/>
      <c r="Q240" s="905" t="e">
        <f>ROUND(#REF!,2)</f>
        <v>#REF!</v>
      </c>
      <c r="R240" s="906"/>
    </row>
    <row r="241" spans="1:18" ht="15" hidden="1" customHeight="1">
      <c r="A241" s="883" t="str">
        <f t="shared" si="4"/>
        <v>Corsi Recupero no da MOF</v>
      </c>
      <c r="B241" s="884"/>
      <c r="C241" s="884"/>
      <c r="D241" s="884"/>
      <c r="E241" s="884"/>
      <c r="F241" s="884"/>
      <c r="G241" s="884"/>
      <c r="H241" s="884"/>
      <c r="I241" s="884"/>
      <c r="J241" s="884"/>
      <c r="K241" s="884"/>
      <c r="L241" s="904"/>
      <c r="M241" s="905" t="e">
        <f>ROUND(#REF!,2)</f>
        <v>#REF!</v>
      </c>
      <c r="N241" s="906"/>
      <c r="O241" s="906"/>
      <c r="P241" s="907"/>
      <c r="Q241" s="905" t="e">
        <f>ROUND(#REF!,2)</f>
        <v>#REF!</v>
      </c>
      <c r="R241" s="906"/>
    </row>
    <row r="242" spans="1:18" ht="15" hidden="1" customHeight="1">
      <c r="A242" s="883" t="str">
        <f t="shared" si="4"/>
        <v>Legge 440: DOCENTI</v>
      </c>
      <c r="B242" s="884"/>
      <c r="C242" s="884"/>
      <c r="D242" s="884"/>
      <c r="E242" s="884"/>
      <c r="F242" s="884"/>
      <c r="G242" s="884"/>
      <c r="H242" s="884"/>
      <c r="I242" s="884"/>
      <c r="J242" s="884"/>
      <c r="K242" s="884"/>
      <c r="L242" s="904"/>
      <c r="M242" s="905" t="e">
        <f>ROUND(#REF!,2)</f>
        <v>#REF!</v>
      </c>
      <c r="N242" s="906"/>
      <c r="O242" s="906"/>
      <c r="P242" s="907"/>
      <c r="Q242" s="905" t="e">
        <f>ROUND(#REF!,2)</f>
        <v>#REF!</v>
      </c>
      <c r="R242" s="906"/>
    </row>
    <row r="243" spans="1:18" ht="15" hidden="1" customHeight="1">
      <c r="A243" s="883" t="str">
        <f t="shared" si="4"/>
        <v>Legge 440: A.T.A.</v>
      </c>
      <c r="B243" s="884"/>
      <c r="C243" s="884"/>
      <c r="D243" s="884"/>
      <c r="E243" s="884"/>
      <c r="F243" s="884"/>
      <c r="G243" s="884"/>
      <c r="H243" s="884"/>
      <c r="I243" s="884"/>
      <c r="J243" s="884"/>
      <c r="K243" s="884"/>
      <c r="L243" s="904"/>
      <c r="M243" s="905" t="e">
        <f>ROUND(#REF!,2)</f>
        <v>#REF!</v>
      </c>
      <c r="N243" s="906"/>
      <c r="O243" s="906"/>
      <c r="P243" s="907"/>
      <c r="Q243" s="905" t="e">
        <f>ROUND(#REF!,2)</f>
        <v>#REF!</v>
      </c>
      <c r="R243" s="906"/>
    </row>
    <row r="244" spans="1:18" ht="15" hidden="1" customHeight="1">
      <c r="A244" s="883" t="str">
        <f t="shared" si="4"/>
        <v>x</v>
      </c>
      <c r="B244" s="884"/>
      <c r="C244" s="884"/>
      <c r="D244" s="884"/>
      <c r="E244" s="884"/>
      <c r="F244" s="884"/>
      <c r="G244" s="884"/>
      <c r="H244" s="884"/>
      <c r="I244" s="884"/>
      <c r="J244" s="884"/>
      <c r="K244" s="884"/>
      <c r="L244" s="904"/>
      <c r="M244" s="905" t="e">
        <f>ROUND(#REF!,2)</f>
        <v>#REF!</v>
      </c>
      <c r="N244" s="906"/>
      <c r="O244" s="906"/>
      <c r="P244" s="907"/>
      <c r="Q244" s="905" t="e">
        <f>ROUND(#REF!,2)</f>
        <v>#REF!</v>
      </c>
      <c r="R244" s="906"/>
    </row>
    <row r="245" spans="1:18" ht="15" hidden="1" customHeight="1">
      <c r="A245" s="883" t="str">
        <f t="shared" si="4"/>
        <v>x</v>
      </c>
      <c r="B245" s="884"/>
      <c r="C245" s="884"/>
      <c r="D245" s="884"/>
      <c r="E245" s="884"/>
      <c r="F245" s="884"/>
      <c r="G245" s="884"/>
      <c r="H245" s="884"/>
      <c r="I245" s="884"/>
      <c r="J245" s="884"/>
      <c r="K245" s="884"/>
      <c r="L245" s="904"/>
      <c r="M245" s="905" t="e">
        <f>ROUND(#REF!,2)</f>
        <v>#REF!</v>
      </c>
      <c r="N245" s="906"/>
      <c r="O245" s="906"/>
      <c r="P245" s="907"/>
      <c r="Q245" s="905" t="e">
        <f>ROUND(#REF!,2)</f>
        <v>#REF!</v>
      </c>
      <c r="R245" s="906"/>
    </row>
    <row r="246" spans="1:18" ht="15" hidden="1" customHeight="1">
      <c r="A246" s="883" t="str">
        <f t="shared" si="4"/>
        <v>x</v>
      </c>
      <c r="B246" s="884"/>
      <c r="C246" s="884"/>
      <c r="D246" s="884"/>
      <c r="E246" s="884"/>
      <c r="F246" s="884"/>
      <c r="G246" s="884"/>
      <c r="H246" s="884"/>
      <c r="I246" s="884"/>
      <c r="J246" s="884"/>
      <c r="K246" s="884"/>
      <c r="L246" s="904"/>
      <c r="M246" s="905" t="e">
        <f>ROUND(#REF!,2)</f>
        <v>#REF!</v>
      </c>
      <c r="N246" s="906"/>
      <c r="O246" s="906"/>
      <c r="P246" s="907"/>
      <c r="Q246" s="905" t="e">
        <f>ROUND(#REF!,2)</f>
        <v>#REF!</v>
      </c>
      <c r="R246" s="906"/>
    </row>
    <row r="247" spans="1:18" ht="15" hidden="1" customHeight="1">
      <c r="A247" s="883" t="str">
        <f t="shared" ref="A247:A258" si="5">A212</f>
        <v>x</v>
      </c>
      <c r="B247" s="884"/>
      <c r="C247" s="884"/>
      <c r="D247" s="884"/>
      <c r="E247" s="884"/>
      <c r="F247" s="884"/>
      <c r="G247" s="884"/>
      <c r="H247" s="884"/>
      <c r="I247" s="884"/>
      <c r="J247" s="884"/>
      <c r="K247" s="884"/>
      <c r="L247" s="904"/>
      <c r="M247" s="905" t="e">
        <f>ROUND(#REF!,2)</f>
        <v>#REF!</v>
      </c>
      <c r="N247" s="906"/>
      <c r="O247" s="906"/>
      <c r="P247" s="907"/>
      <c r="Q247" s="905" t="e">
        <f>ROUND(#REF!,2)</f>
        <v>#REF!</v>
      </c>
      <c r="R247" s="906"/>
    </row>
    <row r="248" spans="1:18" ht="15" hidden="1" customHeight="1">
      <c r="A248" s="883" t="str">
        <f t="shared" si="5"/>
        <v>x</v>
      </c>
      <c r="B248" s="884"/>
      <c r="C248" s="884"/>
      <c r="D248" s="884"/>
      <c r="E248" s="884"/>
      <c r="F248" s="884"/>
      <c r="G248" s="884"/>
      <c r="H248" s="884"/>
      <c r="I248" s="884"/>
      <c r="J248" s="884"/>
      <c r="K248" s="884"/>
      <c r="L248" s="904"/>
      <c r="M248" s="905" t="e">
        <f>ROUND(#REF!,2)</f>
        <v>#REF!</v>
      </c>
      <c r="N248" s="906"/>
      <c r="O248" s="906"/>
      <c r="P248" s="907"/>
      <c r="Q248" s="905" t="e">
        <f>ROUND(#REF!,2)</f>
        <v>#REF!</v>
      </c>
      <c r="R248" s="906"/>
    </row>
    <row r="249" spans="1:18" ht="15" hidden="1" customHeight="1">
      <c r="A249" s="883" t="str">
        <f t="shared" si="5"/>
        <v>x</v>
      </c>
      <c r="B249" s="884"/>
      <c r="C249" s="884"/>
      <c r="D249" s="884"/>
      <c r="E249" s="884"/>
      <c r="F249" s="884"/>
      <c r="G249" s="884"/>
      <c r="H249" s="884"/>
      <c r="I249" s="884"/>
      <c r="J249" s="884"/>
      <c r="K249" s="884"/>
      <c r="L249" s="904"/>
      <c r="M249" s="905" t="e">
        <f>ROUND(#REF!,2)</f>
        <v>#REF!</v>
      </c>
      <c r="N249" s="906"/>
      <c r="O249" s="906"/>
      <c r="P249" s="907"/>
      <c r="Q249" s="905" t="e">
        <f>ROUND(#REF!,2)</f>
        <v>#REF!</v>
      </c>
      <c r="R249" s="906"/>
    </row>
    <row r="250" spans="1:18" ht="15" hidden="1" customHeight="1">
      <c r="A250" s="883" t="str">
        <f t="shared" si="5"/>
        <v>x</v>
      </c>
      <c r="B250" s="884"/>
      <c r="C250" s="884"/>
      <c r="D250" s="884"/>
      <c r="E250" s="884"/>
      <c r="F250" s="884"/>
      <c r="G250" s="884"/>
      <c r="H250" s="884"/>
      <c r="I250" s="884"/>
      <c r="J250" s="884"/>
      <c r="K250" s="884"/>
      <c r="L250" s="904"/>
      <c r="M250" s="905" t="e">
        <f>ROUND(#REF!,2)</f>
        <v>#REF!</v>
      </c>
      <c r="N250" s="906"/>
      <c r="O250" s="906"/>
      <c r="P250" s="907"/>
      <c r="Q250" s="905" t="e">
        <f>ROUND(#REF!,2)</f>
        <v>#REF!</v>
      </c>
      <c r="R250" s="906"/>
    </row>
    <row r="251" spans="1:18" ht="15" hidden="1" customHeight="1">
      <c r="A251" s="883" t="str">
        <f t="shared" si="5"/>
        <v>x</v>
      </c>
      <c r="B251" s="884"/>
      <c r="C251" s="884"/>
      <c r="D251" s="884"/>
      <c r="E251" s="884"/>
      <c r="F251" s="884"/>
      <c r="G251" s="884"/>
      <c r="H251" s="884"/>
      <c r="I251" s="884"/>
      <c r="J251" s="884"/>
      <c r="K251" s="884"/>
      <c r="L251" s="904"/>
      <c r="M251" s="905" t="e">
        <f>ROUND(#REF!,2)</f>
        <v>#REF!</v>
      </c>
      <c r="N251" s="906"/>
      <c r="O251" s="906"/>
      <c r="P251" s="907"/>
      <c r="Q251" s="905" t="e">
        <f>ROUND(#REF!,2)</f>
        <v>#REF!</v>
      </c>
      <c r="R251" s="906"/>
    </row>
    <row r="252" spans="1:18" ht="15" hidden="1" customHeight="1">
      <c r="A252" s="883" t="str">
        <f t="shared" si="5"/>
        <v>x</v>
      </c>
      <c r="B252" s="884"/>
      <c r="C252" s="884"/>
      <c r="D252" s="884"/>
      <c r="E252" s="884"/>
      <c r="F252" s="884"/>
      <c r="G252" s="884"/>
      <c r="H252" s="884"/>
      <c r="I252" s="884"/>
      <c r="J252" s="884"/>
      <c r="K252" s="884"/>
      <c r="L252" s="904"/>
      <c r="M252" s="905" t="e">
        <f>ROUND(#REF!,2)</f>
        <v>#REF!</v>
      </c>
      <c r="N252" s="906"/>
      <c r="O252" s="906"/>
      <c r="P252" s="907"/>
      <c r="Q252" s="905" t="e">
        <f>ROUND(#REF!,2)</f>
        <v>#REF!</v>
      </c>
      <c r="R252" s="906"/>
    </row>
    <row r="253" spans="1:18" ht="15" hidden="1" customHeight="1">
      <c r="A253" s="883" t="str">
        <f t="shared" si="5"/>
        <v>x</v>
      </c>
      <c r="B253" s="884"/>
      <c r="C253" s="884"/>
      <c r="D253" s="884"/>
      <c r="E253" s="884"/>
      <c r="F253" s="884"/>
      <c r="G253" s="884"/>
      <c r="H253" s="884"/>
      <c r="I253" s="884"/>
      <c r="J253" s="884"/>
      <c r="K253" s="884"/>
      <c r="L253" s="904"/>
      <c r="M253" s="905" t="e">
        <f>ROUND(#REF!,2)</f>
        <v>#REF!</v>
      </c>
      <c r="N253" s="906"/>
      <c r="O253" s="906"/>
      <c r="P253" s="907"/>
      <c r="Q253" s="905" t="e">
        <f>ROUND(#REF!,2)</f>
        <v>#REF!</v>
      </c>
      <c r="R253" s="906"/>
    </row>
    <row r="254" spans="1:18" ht="15" hidden="1" customHeight="1">
      <c r="A254" s="883" t="str">
        <f t="shared" si="5"/>
        <v>x</v>
      </c>
      <c r="B254" s="884"/>
      <c r="C254" s="884"/>
      <c r="D254" s="884"/>
      <c r="E254" s="884"/>
      <c r="F254" s="884"/>
      <c r="G254" s="884"/>
      <c r="H254" s="884"/>
      <c r="I254" s="884"/>
      <c r="J254" s="884"/>
      <c r="K254" s="884"/>
      <c r="L254" s="904"/>
      <c r="M254" s="905" t="e">
        <f>ROUND(#REF!,2)</f>
        <v>#REF!</v>
      </c>
      <c r="N254" s="906"/>
      <c r="O254" s="906"/>
      <c r="P254" s="907"/>
      <c r="Q254" s="905" t="e">
        <f>ROUND(#REF!,2)</f>
        <v>#REF!</v>
      </c>
      <c r="R254" s="906"/>
    </row>
    <row r="255" spans="1:18" ht="15" hidden="1" customHeight="1">
      <c r="A255" s="883" t="str">
        <f t="shared" si="5"/>
        <v>x</v>
      </c>
      <c r="B255" s="884"/>
      <c r="C255" s="884"/>
      <c r="D255" s="884"/>
      <c r="E255" s="884"/>
      <c r="F255" s="884"/>
      <c r="G255" s="884"/>
      <c r="H255" s="884"/>
      <c r="I255" s="884"/>
      <c r="J255" s="884"/>
      <c r="K255" s="884"/>
      <c r="L255" s="904"/>
      <c r="M255" s="905" t="e">
        <f>ROUND(#REF!,2)</f>
        <v>#REF!</v>
      </c>
      <c r="N255" s="906"/>
      <c r="O255" s="906"/>
      <c r="P255" s="907"/>
      <c r="Q255" s="905" t="e">
        <f>ROUND(#REF!,2)</f>
        <v>#REF!</v>
      </c>
      <c r="R255" s="906"/>
    </row>
    <row r="256" spans="1:18" ht="15" hidden="1" customHeight="1">
      <c r="A256" s="883" t="str">
        <f t="shared" si="5"/>
        <v>x</v>
      </c>
      <c r="B256" s="884"/>
      <c r="C256" s="884"/>
      <c r="D256" s="884"/>
      <c r="E256" s="884"/>
      <c r="F256" s="884"/>
      <c r="G256" s="884"/>
      <c r="H256" s="884"/>
      <c r="I256" s="884"/>
      <c r="J256" s="884"/>
      <c r="K256" s="884"/>
      <c r="L256" s="904"/>
      <c r="M256" s="905" t="e">
        <f>ROUND(#REF!,2)</f>
        <v>#REF!</v>
      </c>
      <c r="N256" s="906"/>
      <c r="O256" s="906"/>
      <c r="P256" s="907"/>
      <c r="Q256" s="905" t="e">
        <f>ROUND(#REF!,2)</f>
        <v>#REF!</v>
      </c>
      <c r="R256" s="906"/>
    </row>
    <row r="257" spans="1:18" ht="15" hidden="1" customHeight="1">
      <c r="A257" s="883" t="str">
        <f t="shared" si="5"/>
        <v>x</v>
      </c>
      <c r="B257" s="884"/>
      <c r="C257" s="884"/>
      <c r="D257" s="884"/>
      <c r="E257" s="884"/>
      <c r="F257" s="884"/>
      <c r="G257" s="884"/>
      <c r="H257" s="884"/>
      <c r="I257" s="884"/>
      <c r="J257" s="884"/>
      <c r="K257" s="884"/>
      <c r="L257" s="904"/>
      <c r="M257" s="905" t="e">
        <f>ROUND(#REF!,2)</f>
        <v>#REF!</v>
      </c>
      <c r="N257" s="906"/>
      <c r="O257" s="906"/>
      <c r="P257" s="907"/>
      <c r="Q257" s="905" t="e">
        <f>ROUND(#REF!,2)</f>
        <v>#REF!</v>
      </c>
      <c r="R257" s="906"/>
    </row>
    <row r="258" spans="1:18" ht="15" hidden="1" customHeight="1">
      <c r="A258" s="883" t="str">
        <f t="shared" si="5"/>
        <v>x</v>
      </c>
      <c r="B258" s="884"/>
      <c r="C258" s="884"/>
      <c r="D258" s="884"/>
      <c r="E258" s="884"/>
      <c r="F258" s="884"/>
      <c r="G258" s="884"/>
      <c r="H258" s="884"/>
      <c r="I258" s="884"/>
      <c r="J258" s="884"/>
      <c r="K258" s="884"/>
      <c r="L258" s="904"/>
      <c r="M258" s="905" t="e">
        <f>ROUND(#REF!,2)</f>
        <v>#REF!</v>
      </c>
      <c r="N258" s="906"/>
      <c r="O258" s="906"/>
      <c r="P258" s="907"/>
      <c r="Q258" s="905" t="e">
        <f>ROUND(#REF!,2)</f>
        <v>#REF!</v>
      </c>
      <c r="R258" s="906"/>
    </row>
    <row r="259" spans="1:18" ht="15" hidden="1" customHeight="1">
      <c r="A259" s="883" t="s">
        <v>23</v>
      </c>
      <c r="B259" s="884"/>
      <c r="C259" s="884"/>
      <c r="D259" s="884"/>
      <c r="E259" s="884"/>
      <c r="F259" s="884"/>
      <c r="G259" s="884"/>
      <c r="H259" s="884"/>
      <c r="I259" s="884"/>
      <c r="J259" s="884"/>
      <c r="K259" s="884"/>
      <c r="L259" s="904"/>
      <c r="M259" s="905" t="e">
        <f>SUM(M239:M258)</f>
        <v>#REF!</v>
      </c>
      <c r="N259" s="906"/>
      <c r="O259" s="906"/>
      <c r="P259" s="907"/>
      <c r="Q259" s="905" t="e">
        <f>SUM(Q239:Q258)</f>
        <v>#REF!</v>
      </c>
      <c r="R259" s="906"/>
    </row>
    <row r="260" spans="1:18" ht="15" hidden="1" customHeight="1">
      <c r="A260" s="650"/>
      <c r="B260" s="650"/>
      <c r="C260" s="650"/>
      <c r="D260" s="650"/>
      <c r="E260" s="650"/>
      <c r="F260" s="650"/>
      <c r="G260" s="650"/>
      <c r="H260" s="650"/>
      <c r="I260" s="650"/>
      <c r="J260" s="650"/>
      <c r="K260" s="650"/>
      <c r="L260" s="650"/>
      <c r="M260" s="650"/>
      <c r="N260" s="650"/>
      <c r="O260" s="650"/>
      <c r="P260" s="650"/>
      <c r="Q260" s="650"/>
      <c r="R260" s="650"/>
    </row>
    <row r="261" spans="1:18" ht="15" hidden="1" customHeight="1">
      <c r="A261" s="650" t="str">
        <f>A194</f>
        <v>Roma li,</v>
      </c>
      <c r="B261" s="650"/>
      <c r="C261" s="650"/>
      <c r="D261" s="923">
        <f>B194</f>
        <v>44635</v>
      </c>
      <c r="E261" s="923"/>
      <c r="F261" s="923"/>
      <c r="G261" s="923"/>
      <c r="H261" s="923"/>
      <c r="I261" s="923"/>
      <c r="J261" s="650"/>
      <c r="K261" s="650"/>
      <c r="L261" s="650"/>
      <c r="M261" s="650"/>
      <c r="N261" s="650"/>
      <c r="O261" s="650"/>
      <c r="P261" s="650"/>
      <c r="Q261" s="650"/>
      <c r="R261" s="650"/>
    </row>
    <row r="262" spans="1:18" ht="15" hidden="1" customHeight="1">
      <c r="A262" s="650"/>
      <c r="B262" s="650"/>
      <c r="C262" s="650"/>
      <c r="D262" s="650"/>
      <c r="E262" s="650"/>
      <c r="F262" s="650"/>
      <c r="G262" s="650"/>
      <c r="H262" s="650"/>
      <c r="I262" s="650"/>
      <c r="J262" s="650"/>
      <c r="K262" s="650"/>
      <c r="L262" s="650"/>
      <c r="M262" s="650"/>
      <c r="N262" s="650"/>
      <c r="O262" s="650"/>
      <c r="P262" s="650"/>
      <c r="Q262" s="650"/>
      <c r="R262" s="650"/>
    </row>
    <row r="263" spans="1:18">
      <c r="A263" s="650"/>
      <c r="B263" s="650"/>
      <c r="C263" s="650"/>
      <c r="D263" s="650"/>
      <c r="E263" s="650"/>
      <c r="F263" s="650"/>
      <c r="G263" s="650"/>
      <c r="H263" s="650"/>
      <c r="I263" s="650"/>
      <c r="J263" s="650"/>
      <c r="K263" s="650"/>
      <c r="L263" s="650"/>
      <c r="M263" s="650"/>
      <c r="N263" s="650"/>
      <c r="O263" s="650"/>
      <c r="P263" s="650"/>
      <c r="Q263" s="650"/>
      <c r="R263" s="650"/>
    </row>
  </sheetData>
  <sheetProtection sheet="1" objects="1" scenarios="1"/>
  <mergeCells count="416">
    <mergeCell ref="A119:B119"/>
    <mergeCell ref="N115:R115"/>
    <mergeCell ref="A116:B116"/>
    <mergeCell ref="C116:M116"/>
    <mergeCell ref="N116:R116"/>
    <mergeCell ref="A117:B117"/>
    <mergeCell ref="C117:M117"/>
    <mergeCell ref="N117:R117"/>
    <mergeCell ref="A118:B118"/>
    <mergeCell ref="C118:M118"/>
    <mergeCell ref="N118:R118"/>
    <mergeCell ref="B172:C172"/>
    <mergeCell ref="B174:C174"/>
    <mergeCell ref="D166:E166"/>
    <mergeCell ref="D167:E167"/>
    <mergeCell ref="D168:E168"/>
    <mergeCell ref="D169:E169"/>
    <mergeCell ref="D170:E170"/>
    <mergeCell ref="D171:E171"/>
    <mergeCell ref="P147:R147"/>
    <mergeCell ref="P148:R148"/>
    <mergeCell ref="D155:H155"/>
    <mergeCell ref="N153:R153"/>
    <mergeCell ref="N154:R154"/>
    <mergeCell ref="I154:M154"/>
    <mergeCell ref="I153:K153"/>
    <mergeCell ref="A153:B153"/>
    <mergeCell ref="L153:M153"/>
    <mergeCell ref="A189:M189"/>
    <mergeCell ref="N189:R189"/>
    <mergeCell ref="A190:M190"/>
    <mergeCell ref="N190:R190"/>
    <mergeCell ref="A191:M191"/>
    <mergeCell ref="N191:R191"/>
    <mergeCell ref="A192:M192"/>
    <mergeCell ref="N192:R192"/>
    <mergeCell ref="A186:R186"/>
    <mergeCell ref="A46:C46"/>
    <mergeCell ref="D46:R46"/>
    <mergeCell ref="D47:R47"/>
    <mergeCell ref="A182:R182"/>
    <mergeCell ref="A188:M188"/>
    <mergeCell ref="N188:R188"/>
    <mergeCell ref="A187:M187"/>
    <mergeCell ref="N187:R187"/>
    <mergeCell ref="A177:N177"/>
    <mergeCell ref="D179:R179"/>
    <mergeCell ref="A180:R180"/>
    <mergeCell ref="A160:R160"/>
    <mergeCell ref="A183:C183"/>
    <mergeCell ref="D183:R183"/>
    <mergeCell ref="A185:C185"/>
    <mergeCell ref="D185:R185"/>
    <mergeCell ref="O174:R174"/>
    <mergeCell ref="O175:R175"/>
    <mergeCell ref="O176:R176"/>
    <mergeCell ref="O177:R177"/>
    <mergeCell ref="L174:N174"/>
    <mergeCell ref="L175:N175"/>
    <mergeCell ref="B170:C170"/>
    <mergeCell ref="B171:C171"/>
    <mergeCell ref="A105:B105"/>
    <mergeCell ref="A106:B106"/>
    <mergeCell ref="A107:B107"/>
    <mergeCell ref="D128:R128"/>
    <mergeCell ref="A99:F99"/>
    <mergeCell ref="G99:J99"/>
    <mergeCell ref="K99:N99"/>
    <mergeCell ref="A100:F100"/>
    <mergeCell ref="G100:J100"/>
    <mergeCell ref="K100:N100"/>
    <mergeCell ref="A125:C125"/>
    <mergeCell ref="A128:C128"/>
    <mergeCell ref="A111:B111"/>
    <mergeCell ref="C111:M111"/>
    <mergeCell ref="C119:M119"/>
    <mergeCell ref="N119:R119"/>
    <mergeCell ref="A110:B110"/>
    <mergeCell ref="C110:M110"/>
    <mergeCell ref="N110:R110"/>
    <mergeCell ref="A114:B114"/>
    <mergeCell ref="C114:M114"/>
    <mergeCell ref="N114:R114"/>
    <mergeCell ref="A115:B115"/>
    <mergeCell ref="C115:M115"/>
    <mergeCell ref="N111:R111"/>
    <mergeCell ref="A112:B112"/>
    <mergeCell ref="C112:M112"/>
    <mergeCell ref="N112:R112"/>
    <mergeCell ref="A113:B113"/>
    <mergeCell ref="C113:M113"/>
    <mergeCell ref="N113:R113"/>
    <mergeCell ref="G87:J87"/>
    <mergeCell ref="G86:J86"/>
    <mergeCell ref="G88:J88"/>
    <mergeCell ref="G89:J89"/>
    <mergeCell ref="A87:F87"/>
    <mergeCell ref="A96:F96"/>
    <mergeCell ref="G96:J96"/>
    <mergeCell ref="K96:N96"/>
    <mergeCell ref="A98:F98"/>
    <mergeCell ref="G98:J98"/>
    <mergeCell ref="G90:J90"/>
    <mergeCell ref="K90:N90"/>
    <mergeCell ref="A91:F91"/>
    <mergeCell ref="G91:J91"/>
    <mergeCell ref="K91:N91"/>
    <mergeCell ref="K89:N89"/>
    <mergeCell ref="A103:R103"/>
    <mergeCell ref="B194:C194"/>
    <mergeCell ref="D172:E172"/>
    <mergeCell ref="D173:E173"/>
    <mergeCell ref="D174:E174"/>
    <mergeCell ref="B166:C166"/>
    <mergeCell ref="B167:C167"/>
    <mergeCell ref="B168:C168"/>
    <mergeCell ref="A162:C162"/>
    <mergeCell ref="C105:M105"/>
    <mergeCell ref="C106:M106"/>
    <mergeCell ref="C107:M107"/>
    <mergeCell ref="C108:M108"/>
    <mergeCell ref="C109:M109"/>
    <mergeCell ref="G148:I148"/>
    <mergeCell ref="M148:O148"/>
    <mergeCell ref="A147:C147"/>
    <mergeCell ref="A148:C148"/>
    <mergeCell ref="D147:F147"/>
    <mergeCell ref="D148:F148"/>
    <mergeCell ref="A150:C150"/>
    <mergeCell ref="A154:C154"/>
    <mergeCell ref="A155:C155"/>
    <mergeCell ref="D153:H153"/>
    <mergeCell ref="D154:H154"/>
    <mergeCell ref="M196:N196"/>
    <mergeCell ref="L195:O195"/>
    <mergeCell ref="A179:C179"/>
    <mergeCell ref="O86:R100"/>
    <mergeCell ref="K98:N98"/>
    <mergeCell ref="A97:F97"/>
    <mergeCell ref="G97:J97"/>
    <mergeCell ref="K97:N97"/>
    <mergeCell ref="A94:F94"/>
    <mergeCell ref="G94:J94"/>
    <mergeCell ref="K94:N94"/>
    <mergeCell ref="A108:B108"/>
    <mergeCell ref="A109:B109"/>
    <mergeCell ref="D125:M125"/>
    <mergeCell ref="D162:R162"/>
    <mergeCell ref="A163:R163"/>
    <mergeCell ref="F166:H166"/>
    <mergeCell ref="F172:H172"/>
    <mergeCell ref="F173:H173"/>
    <mergeCell ref="F174:H174"/>
    <mergeCell ref="D157:R157"/>
    <mergeCell ref="D159:R159"/>
    <mergeCell ref="G147:I147"/>
    <mergeCell ref="M147:O147"/>
    <mergeCell ref="A37:R37"/>
    <mergeCell ref="D43:R43"/>
    <mergeCell ref="O167:R167"/>
    <mergeCell ref="O168:R168"/>
    <mergeCell ref="O169:R169"/>
    <mergeCell ref="O170:R170"/>
    <mergeCell ref="O171:R171"/>
    <mergeCell ref="O172:R172"/>
    <mergeCell ref="O173:R173"/>
    <mergeCell ref="O166:R166"/>
    <mergeCell ref="L166:N166"/>
    <mergeCell ref="L167:N167"/>
    <mergeCell ref="L168:N168"/>
    <mergeCell ref="B173:C173"/>
    <mergeCell ref="F167:H167"/>
    <mergeCell ref="F168:H168"/>
    <mergeCell ref="A157:C157"/>
    <mergeCell ref="A159:C159"/>
    <mergeCell ref="L169:N169"/>
    <mergeCell ref="L170:N170"/>
    <mergeCell ref="L171:N171"/>
    <mergeCell ref="L172:N172"/>
    <mergeCell ref="L173:N173"/>
    <mergeCell ref="B169:C169"/>
    <mergeCell ref="A143:C143"/>
    <mergeCell ref="A144:C144"/>
    <mergeCell ref="A145:C145"/>
    <mergeCell ref="A146:C146"/>
    <mergeCell ref="D143:F143"/>
    <mergeCell ref="D144:F144"/>
    <mergeCell ref="D145:F145"/>
    <mergeCell ref="D146:F146"/>
    <mergeCell ref="M146:O146"/>
    <mergeCell ref="G145:I145"/>
    <mergeCell ref="M145:O145"/>
    <mergeCell ref="J143:L143"/>
    <mergeCell ref="J144:L144"/>
    <mergeCell ref="J145:L145"/>
    <mergeCell ref="J146:L146"/>
    <mergeCell ref="G143:I143"/>
    <mergeCell ref="M143:O143"/>
    <mergeCell ref="P143:R143"/>
    <mergeCell ref="G144:I144"/>
    <mergeCell ref="M144:O144"/>
    <mergeCell ref="P144:R144"/>
    <mergeCell ref="N155:R155"/>
    <mergeCell ref="D150:R150"/>
    <mergeCell ref="I155:M155"/>
    <mergeCell ref="P146:R146"/>
    <mergeCell ref="P145:R145"/>
    <mergeCell ref="J147:L147"/>
    <mergeCell ref="J148:L148"/>
    <mergeCell ref="N129:R129"/>
    <mergeCell ref="N130:R130"/>
    <mergeCell ref="N132:R132"/>
    <mergeCell ref="A134:C134"/>
    <mergeCell ref="G140:I140"/>
    <mergeCell ref="P141:R141"/>
    <mergeCell ref="G142:I142"/>
    <mergeCell ref="M142:O142"/>
    <mergeCell ref="P142:R142"/>
    <mergeCell ref="J141:L141"/>
    <mergeCell ref="J142:L142"/>
    <mergeCell ref="J140:L140"/>
    <mergeCell ref="M140:O140"/>
    <mergeCell ref="P140:R140"/>
    <mergeCell ref="G82:J82"/>
    <mergeCell ref="A83:F83"/>
    <mergeCell ref="G83:J83"/>
    <mergeCell ref="K84:N84"/>
    <mergeCell ref="A90:F90"/>
    <mergeCell ref="A142:C142"/>
    <mergeCell ref="A101:M101"/>
    <mergeCell ref="N105:R105"/>
    <mergeCell ref="N101:R101"/>
    <mergeCell ref="N108:R108"/>
    <mergeCell ref="N109:R109"/>
    <mergeCell ref="N106:R106"/>
    <mergeCell ref="N107:R107"/>
    <mergeCell ref="M141:O141"/>
    <mergeCell ref="D135:R135"/>
    <mergeCell ref="A138:R138"/>
    <mergeCell ref="A140:C140"/>
    <mergeCell ref="A141:C141"/>
    <mergeCell ref="D140:F140"/>
    <mergeCell ref="N120:R120"/>
    <mergeCell ref="N121:R121"/>
    <mergeCell ref="N122:R122"/>
    <mergeCell ref="N123:R123"/>
    <mergeCell ref="A120:M120"/>
    <mergeCell ref="O75:R84"/>
    <mergeCell ref="G81:J81"/>
    <mergeCell ref="K81:N81"/>
    <mergeCell ref="A84:F84"/>
    <mergeCell ref="G84:J84"/>
    <mergeCell ref="A81:F81"/>
    <mergeCell ref="K95:N95"/>
    <mergeCell ref="A86:F86"/>
    <mergeCell ref="A88:F88"/>
    <mergeCell ref="A89:F89"/>
    <mergeCell ref="A95:F95"/>
    <mergeCell ref="G95:J95"/>
    <mergeCell ref="G85:J85"/>
    <mergeCell ref="K85:N85"/>
    <mergeCell ref="A85:F85"/>
    <mergeCell ref="A92:F92"/>
    <mergeCell ref="G92:J92"/>
    <mergeCell ref="K92:N92"/>
    <mergeCell ref="A93:F93"/>
    <mergeCell ref="G93:J93"/>
    <mergeCell ref="K93:N93"/>
    <mergeCell ref="K82:N82"/>
    <mergeCell ref="A82:F82"/>
    <mergeCell ref="K83:N83"/>
    <mergeCell ref="A79:F79"/>
    <mergeCell ref="G79:J79"/>
    <mergeCell ref="K79:N79"/>
    <mergeCell ref="A77:F77"/>
    <mergeCell ref="G77:J77"/>
    <mergeCell ref="K75:N75"/>
    <mergeCell ref="A75:F75"/>
    <mergeCell ref="G75:J75"/>
    <mergeCell ref="K77:N77"/>
    <mergeCell ref="A76:F76"/>
    <mergeCell ref="G76:J76"/>
    <mergeCell ref="K76:N76"/>
    <mergeCell ref="A48:R48"/>
    <mergeCell ref="A49:C49"/>
    <mergeCell ref="D49:R49"/>
    <mergeCell ref="A50:R50"/>
    <mergeCell ref="A23:C24"/>
    <mergeCell ref="D36:R36"/>
    <mergeCell ref="D44:R44"/>
    <mergeCell ref="A43:C43"/>
    <mergeCell ref="A35:C35"/>
    <mergeCell ref="D35:R35"/>
    <mergeCell ref="A38:C38"/>
    <mergeCell ref="D38:R38"/>
    <mergeCell ref="N39:R39"/>
    <mergeCell ref="N40:R40"/>
    <mergeCell ref="N41:R41"/>
    <mergeCell ref="D39:H39"/>
    <mergeCell ref="D40:H40"/>
    <mergeCell ref="D41:M41"/>
    <mergeCell ref="I39:M39"/>
    <mergeCell ref="I40:M40"/>
    <mergeCell ref="I29:M29"/>
    <mergeCell ref="A29:C29"/>
    <mergeCell ref="A30:C30"/>
    <mergeCell ref="A31:C31"/>
    <mergeCell ref="D29:H29"/>
    <mergeCell ref="D30:H30"/>
    <mergeCell ref="D31:H31"/>
    <mergeCell ref="D32:H32"/>
    <mergeCell ref="D33:H33"/>
    <mergeCell ref="A27:C27"/>
    <mergeCell ref="A28:C28"/>
    <mergeCell ref="D26:H26"/>
    <mergeCell ref="N26:R26"/>
    <mergeCell ref="I26:M26"/>
    <mergeCell ref="A26:C26"/>
    <mergeCell ref="I30:M30"/>
    <mergeCell ref="I31:M31"/>
    <mergeCell ref="I32:M32"/>
    <mergeCell ref="I33:M33"/>
    <mergeCell ref="N27:R27"/>
    <mergeCell ref="N28:R28"/>
    <mergeCell ref="N29:R29"/>
    <mergeCell ref="N30:R30"/>
    <mergeCell ref="N31:R31"/>
    <mergeCell ref="N32:R32"/>
    <mergeCell ref="N33:R33"/>
    <mergeCell ref="A32:C32"/>
    <mergeCell ref="A33:C33"/>
    <mergeCell ref="A25:C25"/>
    <mergeCell ref="I27:M27"/>
    <mergeCell ref="I28:M28"/>
    <mergeCell ref="A2:R2"/>
    <mergeCell ref="A3:R3"/>
    <mergeCell ref="A4:R4"/>
    <mergeCell ref="A5:R5"/>
    <mergeCell ref="A6:R6"/>
    <mergeCell ref="A8:R8"/>
    <mergeCell ref="A9:R9"/>
    <mergeCell ref="A13:R13"/>
    <mergeCell ref="A14:R14"/>
    <mergeCell ref="D27:H27"/>
    <mergeCell ref="D28:H28"/>
    <mergeCell ref="A12:R12"/>
    <mergeCell ref="F175:H175"/>
    <mergeCell ref="G141:I141"/>
    <mergeCell ref="G146:I146"/>
    <mergeCell ref="A15:R15"/>
    <mergeCell ref="A16:R16"/>
    <mergeCell ref="A18:R18"/>
    <mergeCell ref="A19:R19"/>
    <mergeCell ref="A21:R21"/>
    <mergeCell ref="A20:C20"/>
    <mergeCell ref="D20:R20"/>
    <mergeCell ref="D23:H23"/>
    <mergeCell ref="I23:M23"/>
    <mergeCell ref="N23:R23"/>
    <mergeCell ref="D24:H24"/>
    <mergeCell ref="I24:M24"/>
    <mergeCell ref="N24:R24"/>
    <mergeCell ref="D25:H25"/>
    <mergeCell ref="I25:M25"/>
    <mergeCell ref="N25:R25"/>
    <mergeCell ref="D141:F141"/>
    <mergeCell ref="D142:F142"/>
    <mergeCell ref="F169:H169"/>
    <mergeCell ref="F170:H170"/>
    <mergeCell ref="F171:H171"/>
    <mergeCell ref="D126:R126"/>
    <mergeCell ref="N57:R57"/>
    <mergeCell ref="N58:R58"/>
    <mergeCell ref="A137:C137"/>
    <mergeCell ref="A63:R63"/>
    <mergeCell ref="A64:R64"/>
    <mergeCell ref="A65:R65"/>
    <mergeCell ref="N66:R66"/>
    <mergeCell ref="N67:R67"/>
    <mergeCell ref="A73:R73"/>
    <mergeCell ref="K86:N86"/>
    <mergeCell ref="K87:N87"/>
    <mergeCell ref="K88:N88"/>
    <mergeCell ref="O85:R85"/>
    <mergeCell ref="A74:F74"/>
    <mergeCell ref="G74:J74"/>
    <mergeCell ref="K74:N74"/>
    <mergeCell ref="O74:R74"/>
    <mergeCell ref="A80:F80"/>
    <mergeCell ref="G80:J80"/>
    <mergeCell ref="K80:N80"/>
    <mergeCell ref="A78:F78"/>
    <mergeCell ref="G78:J78"/>
    <mergeCell ref="K78:N78"/>
    <mergeCell ref="A51:C51"/>
    <mergeCell ref="D51:R51"/>
    <mergeCell ref="N54:R54"/>
    <mergeCell ref="N55:R55"/>
    <mergeCell ref="N56:R56"/>
    <mergeCell ref="N68:R68"/>
    <mergeCell ref="N69:R69"/>
    <mergeCell ref="N70:R70"/>
    <mergeCell ref="N71:R71"/>
    <mergeCell ref="A66:M66"/>
    <mergeCell ref="N52:R52"/>
    <mergeCell ref="N53:R53"/>
    <mergeCell ref="A67:M67"/>
    <mergeCell ref="A68:M68"/>
    <mergeCell ref="A69:M69"/>
    <mergeCell ref="A70:M70"/>
    <mergeCell ref="A71:M71"/>
    <mergeCell ref="A60:C60"/>
    <mergeCell ref="D60:R60"/>
    <mergeCell ref="A61:R61"/>
    <mergeCell ref="A62:R62"/>
    <mergeCell ref="D58:M58"/>
  </mergeCells>
  <conditionalFormatting sqref="A204:L223">
    <cfRule type="cellIs" dxfId="1" priority="4" operator="notEqual">
      <formula>"x"</formula>
    </cfRule>
  </conditionalFormatting>
  <conditionalFormatting sqref="M204:R223">
    <cfRule type="cellIs" dxfId="0" priority="7" operator="notEqual">
      <formula>0</formula>
    </cfRule>
  </conditionalFormatting>
  <printOptions horizontalCentered="1"/>
  <pageMargins left="0.19685039370078741" right="0.15748031496062992" top="0.78740157480314965" bottom="0.78740157480314965" header="0.31496062992125984" footer="0.31496062992125984"/>
  <pageSetup paperSize="9" scale="48" fitToHeight="0" orientation="portrait" r:id="rId1"/>
  <headerFooter>
    <oddFooter>&amp;C&amp;"Verdana,Corsivo"&amp;8Relazione tecnico-finanziaria a cura del Direttre S.G.A.&amp;R&amp;P/&amp;N</oddFooter>
  </headerFooter>
  <rowBreaks count="2" manualBreakCount="2">
    <brk id="63" max="17" man="1"/>
    <brk id="178" max="17" man="1"/>
  </rowBreaks>
  <drawing r:id="rId2"/>
  <legacyDrawing r:id="rId3"/>
</worksheet>
</file>

<file path=xl/worksheets/sheet19.xml><?xml version="1.0" encoding="utf-8"?>
<worksheet xmlns="http://schemas.openxmlformats.org/spreadsheetml/2006/main" xmlns:r="http://schemas.openxmlformats.org/officeDocument/2006/relationships">
  <sheetPr codeName="Foglio10">
    <tabColor rgb="FF00B050"/>
  </sheetPr>
  <dimension ref="A1:D81"/>
  <sheetViews>
    <sheetView showGridLines="0" zoomScaleNormal="100" workbookViewId="0">
      <selection activeCell="B61" sqref="B61"/>
    </sheetView>
  </sheetViews>
  <sheetFormatPr defaultColWidth="8.44140625" defaultRowHeight="12.75"/>
  <cols>
    <col min="1" max="1" width="62.77734375" style="947" customWidth="1"/>
    <col min="2" max="2" width="14.6640625" style="950" customWidth="1"/>
    <col min="3" max="248" width="8.88671875" style="947" customWidth="1"/>
    <col min="249" max="249" width="43.5546875" style="947" customWidth="1"/>
    <col min="250" max="250" width="21.44140625" style="947" customWidth="1"/>
    <col min="251" max="251" width="6.33203125" style="947" customWidth="1"/>
    <col min="252" max="252" width="5.109375" style="947" customWidth="1"/>
    <col min="253" max="253" width="9.109375" style="947" customWidth="1"/>
    <col min="254" max="254" width="8.109375" style="947" customWidth="1"/>
    <col min="255" max="16384" width="8.44140625" style="947"/>
  </cols>
  <sheetData>
    <row r="1" spans="1:2" s="924" customFormat="1" ht="24" customHeight="1" thickBot="1">
      <c r="A1" s="1425" t="s">
        <v>211</v>
      </c>
      <c r="B1" s="1425"/>
    </row>
    <row r="2" spans="1:2" s="924" customFormat="1" ht="15.75">
      <c r="A2" s="925"/>
      <c r="B2" s="926" t="s">
        <v>809</v>
      </c>
    </row>
    <row r="3" spans="1:2" s="924" customFormat="1" ht="15" customHeight="1">
      <c r="A3" s="927" t="s">
        <v>808</v>
      </c>
      <c r="B3" s="928" t="str">
        <f>Dati!B4</f>
        <v>2022/2023</v>
      </c>
    </row>
    <row r="4" spans="1:2" s="924" customFormat="1" ht="16.5" thickBot="1">
      <c r="A4" s="929"/>
      <c r="B4" s="930" t="s">
        <v>810</v>
      </c>
    </row>
    <row r="5" spans="1:2" s="924" customFormat="1" ht="15.75" thickBot="1">
      <c r="A5" s="931" t="s">
        <v>806</v>
      </c>
      <c r="B5" s="932">
        <f>'1-M.O.F. PA '!E7</f>
        <v>0</v>
      </c>
    </row>
    <row r="6" spans="1:2" s="924" customFormat="1" ht="15.75" thickBot="1">
      <c r="A6" s="933" t="s">
        <v>807</v>
      </c>
      <c r="B6" s="932">
        <f>'Comunicazione risorse DS'!H45</f>
        <v>0</v>
      </c>
    </row>
    <row r="7" spans="1:2" s="924" customFormat="1" ht="26.25" thickBot="1">
      <c r="A7" s="933" t="s">
        <v>811</v>
      </c>
      <c r="B7" s="932">
        <f>'Comunicazione risorse DS'!H65</f>
        <v>0</v>
      </c>
    </row>
    <row r="8" spans="1:2" s="924" customFormat="1" ht="15.75" thickBot="1">
      <c r="A8" s="933" t="s">
        <v>812</v>
      </c>
      <c r="B8" s="932">
        <f>'Comunicazione risorse DS'!H55</f>
        <v>0</v>
      </c>
    </row>
    <row r="9" spans="1:2" s="924" customFormat="1" ht="26.25" thickBot="1">
      <c r="A9" s="933" t="s">
        <v>813</v>
      </c>
      <c r="B9" s="932">
        <f>'Comunicazione risorse DS'!H60</f>
        <v>0</v>
      </c>
    </row>
    <row r="10" spans="1:2" s="924" customFormat="1" ht="26.25" thickBot="1">
      <c r="A10" s="934" t="s">
        <v>814</v>
      </c>
      <c r="B10" s="932">
        <f>'1-M.O.F. PA '!C13</f>
        <v>0</v>
      </c>
    </row>
    <row r="11" spans="1:2" s="924" customFormat="1" ht="26.25" thickBot="1">
      <c r="A11" s="934" t="s">
        <v>815</v>
      </c>
      <c r="B11" s="932"/>
    </row>
    <row r="12" spans="1:2" s="924" customFormat="1" ht="15.75" thickBot="1">
      <c r="A12" s="934" t="s">
        <v>816</v>
      </c>
      <c r="B12" s="932"/>
    </row>
    <row r="13" spans="1:2" s="924" customFormat="1" ht="15.75" thickBot="1">
      <c r="A13" s="935" t="s">
        <v>817</v>
      </c>
      <c r="B13" s="932">
        <f>'Comunicazione risorse DS'!H50</f>
        <v>0</v>
      </c>
    </row>
    <row r="14" spans="1:2" s="924" customFormat="1" ht="15.75" thickBot="1">
      <c r="A14" s="934" t="s">
        <v>818</v>
      </c>
      <c r="B14" s="932"/>
    </row>
    <row r="15" spans="1:2" s="924" customFormat="1" ht="26.25" thickBot="1">
      <c r="A15" s="934" t="s">
        <v>819</v>
      </c>
      <c r="B15" s="932"/>
    </row>
    <row r="16" spans="1:2" s="924" customFormat="1" ht="26.25" thickBot="1">
      <c r="A16" s="933" t="s">
        <v>820</v>
      </c>
      <c r="B16" s="932">
        <f>'1-M.O.F. PA '!E9</f>
        <v>0</v>
      </c>
    </row>
    <row r="17" spans="1:2" s="924" customFormat="1" ht="15" thickBot="1">
      <c r="A17" s="936" t="s">
        <v>821</v>
      </c>
      <c r="B17" s="937">
        <f>SUM(B5:B16)</f>
        <v>0</v>
      </c>
    </row>
    <row r="18" spans="1:2" s="924" customFormat="1" ht="26.25" thickBot="1">
      <c r="A18" s="935" t="s">
        <v>822</v>
      </c>
      <c r="B18" s="939">
        <f>'1bis-Bilancio scuola'!H12</f>
        <v>0</v>
      </c>
    </row>
    <row r="19" spans="1:2" s="924" customFormat="1" ht="15.75" thickBot="1">
      <c r="A19" s="934" t="s">
        <v>823</v>
      </c>
      <c r="B19" s="939">
        <f>'1bis-Bilancio scuola'!H16</f>
        <v>0</v>
      </c>
    </row>
    <row r="20" spans="1:2" s="924" customFormat="1" ht="26.25" thickBot="1">
      <c r="A20" s="934" t="s">
        <v>824</v>
      </c>
      <c r="B20" s="939">
        <f>'1bis-Bilancio scuola'!H19</f>
        <v>0</v>
      </c>
    </row>
    <row r="21" spans="1:2" s="924" customFormat="1" ht="26.25" thickBot="1">
      <c r="A21" s="934" t="s">
        <v>825</v>
      </c>
      <c r="B21" s="939">
        <f>'1bis-Bilancio scuola'!H22</f>
        <v>0</v>
      </c>
    </row>
    <row r="22" spans="1:2" s="924" customFormat="1" ht="26.25" thickBot="1">
      <c r="A22" s="934" t="s">
        <v>826</v>
      </c>
      <c r="B22" s="939">
        <f>'1bis-Bilancio scuola'!H25</f>
        <v>0</v>
      </c>
    </row>
    <row r="23" spans="1:2" s="924" customFormat="1" ht="15" thickBot="1">
      <c r="A23" s="936" t="s">
        <v>827</v>
      </c>
      <c r="B23" s="938">
        <f>SUM(B18:B22)</f>
        <v>0</v>
      </c>
    </row>
    <row r="24" spans="1:2" s="924" customFormat="1" ht="26.25" thickBot="1">
      <c r="A24" s="934" t="s">
        <v>828</v>
      </c>
      <c r="B24" s="939">
        <f>'1-M.O.F. PA '!D13</f>
        <v>0</v>
      </c>
    </row>
    <row r="25" spans="1:2" s="924" customFormat="1" ht="15" thickBot="1">
      <c r="A25" s="940" t="s">
        <v>829</v>
      </c>
      <c r="B25" s="938"/>
    </row>
    <row r="26" spans="1:2" s="924" customFormat="1" ht="15" thickBot="1">
      <c r="A26" s="941" t="s">
        <v>830</v>
      </c>
      <c r="B26" s="942">
        <f>B25+B19+B17</f>
        <v>0</v>
      </c>
    </row>
    <row r="27" spans="1:2" s="924" customFormat="1" ht="15" thickBot="1">
      <c r="A27" s="943"/>
      <c r="B27" s="944"/>
    </row>
    <row r="28" spans="1:2" s="924" customFormat="1" ht="15.75">
      <c r="A28" s="925"/>
      <c r="B28" s="926" t="s">
        <v>809</v>
      </c>
    </row>
    <row r="29" spans="1:2" s="924" customFormat="1" ht="15" customHeight="1">
      <c r="A29" s="927" t="s">
        <v>835</v>
      </c>
      <c r="B29" s="928" t="str">
        <f>Dati!B4</f>
        <v>2022/2023</v>
      </c>
    </row>
    <row r="30" spans="1:2" s="924" customFormat="1" ht="16.5" thickBot="1">
      <c r="A30" s="929"/>
      <c r="B30" s="930" t="s">
        <v>810</v>
      </c>
    </row>
    <row r="31" spans="1:2" s="924" customFormat="1" ht="15.75" thickBot="1">
      <c r="A31" s="945" t="s">
        <v>831</v>
      </c>
      <c r="B31" s="932">
        <f>'1-M.O.F. PA '!C27</f>
        <v>0</v>
      </c>
    </row>
    <row r="32" spans="1:2" s="924" customFormat="1" ht="15.75" thickBot="1">
      <c r="A32" s="946" t="s">
        <v>832</v>
      </c>
      <c r="B32" s="932">
        <v>0</v>
      </c>
    </row>
    <row r="33" spans="1:4" s="924" customFormat="1" ht="15.75" thickBot="1">
      <c r="A33" s="946" t="s">
        <v>833</v>
      </c>
      <c r="B33" s="932">
        <f>'1-M.O.F. PA '!D27</f>
        <v>0</v>
      </c>
    </row>
    <row r="34" spans="1:4" s="924" customFormat="1" ht="15.75" thickBot="1">
      <c r="A34" s="946" t="s">
        <v>834</v>
      </c>
      <c r="B34" s="932">
        <f>SUM(B31:B33)</f>
        <v>0</v>
      </c>
    </row>
    <row r="35" spans="1:4">
      <c r="B35" s="948"/>
    </row>
    <row r="37" spans="1:4" ht="15.75" thickBot="1">
      <c r="A37" s="949" t="s">
        <v>210</v>
      </c>
    </row>
    <row r="38" spans="1:4" ht="21" customHeight="1">
      <c r="A38" s="1422" t="s">
        <v>836</v>
      </c>
      <c r="B38" s="926" t="s">
        <v>809</v>
      </c>
    </row>
    <row r="39" spans="1:4" ht="15.75">
      <c r="A39" s="1423"/>
      <c r="B39" s="928" t="str">
        <f>Dati!B4</f>
        <v>2022/2023</v>
      </c>
    </row>
    <row r="40" spans="1:4" ht="18.75" customHeight="1" thickBot="1">
      <c r="A40" s="1424"/>
      <c r="B40" s="930" t="s">
        <v>810</v>
      </c>
    </row>
    <row r="41" spans="1:4" ht="30.75" thickBot="1">
      <c r="A41" s="951" t="str">
        <f>'10-Riepilogo'!A16</f>
        <v>Particolare impegno professionale 'in aula' connesso alle innovazioni e alla ricerca didattica e flessibilità organizzativa e didattica (art. 88, comma 2, lettera a) CCNL 29/11/2007)</v>
      </c>
      <c r="B41" s="932">
        <f>'10-Riepilogo'!D16</f>
        <v>0</v>
      </c>
    </row>
    <row r="42" spans="1:4" ht="15.75" thickBot="1">
      <c r="A42" s="951" t="str">
        <f>'10-Riepilogo'!A17</f>
        <v>Attività aggiuntive di insegnamento (art. 88, comma 2, lettera b) CCNL 29/11/2007)</v>
      </c>
      <c r="B42" s="932">
        <f>'10-Riepilogo'!D17</f>
        <v>0</v>
      </c>
    </row>
    <row r="43" spans="1:4" ht="30.75" thickBot="1">
      <c r="A43" s="951" t="str">
        <f>'10-Riepilogo'!A18</f>
        <v>Ore aggiuntive per l'attuazione dei corsi di recupero (art. 88, comma 2, lettera c) CCNL 29/11/2007)</v>
      </c>
      <c r="B43" s="932">
        <f>'10-Riepilogo'!D18</f>
        <v>0</v>
      </c>
    </row>
    <row r="44" spans="1:4" ht="30.75" thickBot="1">
      <c r="A44" s="951" t="str">
        <f>'10-Riepilogo'!A19</f>
        <v>Attività aggiuntive funzionali all'insegnamento (art. 88, comma 2, lettera d) CCNL 29/11/2007)</v>
      </c>
      <c r="B44" s="932">
        <f>'10-Riepilogo'!D19</f>
        <v>0</v>
      </c>
    </row>
    <row r="45" spans="1:4" ht="30.75" thickBot="1">
      <c r="A45" s="951" t="str">
        <f>'10-Riepilogo'!A20</f>
        <v>Compensi attribuiti ai collaboratori del dirigente scolastico (art. 88, comma 2, lettera f) CCNL 29/11/2007)</v>
      </c>
      <c r="B45" s="932">
        <f>'10-Riepilogo'!D20</f>
        <v>0</v>
      </c>
    </row>
    <row r="46" spans="1:4" ht="30.75" thickBot="1">
      <c r="A46" s="951" t="str">
        <f>'10-Riepilogo'!A21</f>
        <v>Indennità di turno notturno, festivo e notturno-festivo del personale educativo (art. 88, comma 2, lettera g) CCNL 29/11/2007)</v>
      </c>
      <c r="B46" s="932">
        <f>'10-Riepilogo'!D21</f>
        <v>0</v>
      </c>
    </row>
    <row r="47" spans="1:4" ht="30.75" thickBot="1">
      <c r="A47" s="951" t="str">
        <f>'10-Riepilogo'!A22</f>
        <v xml:space="preserve">Indennità di bilinguismo e trilinguismo da corrispondere al personale docente della scuola Primaria della Regione Friuli-Venezia Giulia </v>
      </c>
      <c r="B47" s="932">
        <f>'10-Riepilogo'!D22</f>
        <v>0</v>
      </c>
    </row>
    <row r="48" spans="1:4" ht="30.75" thickBot="1">
      <c r="A48" s="951" t="str">
        <f>'10-Riepilogo'!A23</f>
        <v>Compensi per il personale docente ed educativo per ogni altra attività deliberata nell'ambito del POF (art. 88, comma 2, lettera k) CCNL 29/11/2007)</v>
      </c>
      <c r="B48" s="932">
        <f>'10-Riepilogo'!D23</f>
        <v>0</v>
      </c>
      <c r="D48" s="952"/>
    </row>
    <row r="49" spans="1:2" ht="30.75" thickBot="1">
      <c r="A49" s="951" t="str">
        <f>'10-Riepilogo'!A24</f>
        <v>Particolari impegni connessi alla valutazione degli alunni (Art. 88, comma 2, lettera l) CCNL 29/11/2007)</v>
      </c>
      <c r="B49" s="932">
        <f>'10-Riepilogo'!D24</f>
        <v>0</v>
      </c>
    </row>
    <row r="50" spans="1:2" ht="30.75" thickBot="1">
      <c r="A50" s="951" t="str">
        <f>'10-Riepilogo'!A25</f>
        <v>Compensi per le ore eccedenti del personale insegnante di educazione fisica nell’avviamento alla pratica sportiva (Art. 40 CCNL 8/2/2018)</v>
      </c>
      <c r="B50" s="932">
        <f>'10-Riepilogo'!D25</f>
        <v>0</v>
      </c>
    </row>
    <row r="51" spans="1:2" ht="15.75" thickBot="1">
      <c r="A51" s="951" t="str">
        <f>'10-Riepilogo'!A26</f>
        <v xml:space="preserve">Compensi a docenti Coordinatori di educazione fisica presso gli Uffici Scolastici Regionali </v>
      </c>
      <c r="B51" s="932">
        <f>'10-Riepilogo'!D26</f>
        <v>0</v>
      </c>
    </row>
    <row r="52" spans="1:2" ht="15.75" thickBot="1">
      <c r="A52" s="951" t="str">
        <f>'10-Riepilogo'!A27</f>
        <v>Funzioni strumentali al POF (art. 33 CCNL 29/11/2007)</v>
      </c>
      <c r="B52" s="932">
        <f>'10-Riepilogo'!D27</f>
        <v>0</v>
      </c>
    </row>
    <row r="53" spans="1:2" ht="30.75" thickBot="1">
      <c r="A53" s="951" t="str">
        <f>'10-Riepilogo'!A28</f>
        <v>Misure incentivanti per progetti relativi alle aree a rischio, a forte processo immigratorio e contro l’emarginazione scolastica (art. 9 CCNL 29/11/2007)</v>
      </c>
      <c r="B53" s="932">
        <f>'10-Riepilogo'!D28</f>
        <v>0</v>
      </c>
    </row>
    <row r="54" spans="1:2" ht="15.75" thickBot="1">
      <c r="A54" s="951" t="str">
        <f>'10-Riepilogo'!A29</f>
        <v>Ore eccedenti per la sostituzione dei colleghi assenti Art. 40 CCNL 8/2/2018</v>
      </c>
      <c r="B54" s="932">
        <f>'10-Riepilogo'!D29</f>
        <v>0</v>
      </c>
    </row>
    <row r="55" spans="1:2" ht="30.75" thickBot="1">
      <c r="A55" s="951" t="str">
        <f>'10-Riepilogo'!A30</f>
        <v>Valorizzazione, ai sensi dell’art. 1, commi da 126 a 128, della legge n. 107/2015 e dell’art. 1, comma 249, della legge n. 160/2019</v>
      </c>
      <c r="B55" s="932">
        <f>'10-Riepilogo'!D30</f>
        <v>0</v>
      </c>
    </row>
    <row r="56" spans="1:2" ht="45.75" thickBot="1">
      <c r="A56" s="951" t="str">
        <f>'10-Riepilogo'!A31</f>
        <v>Valorizzazione dell'impegno in attività di formazione, ricerca e sperimentazione didattica e valorizzazione del contributo alla diffusione nelle istituzioni scolastiche di modelli per una didattica per lo sviluppo delle competenze (art. 1, commi 592 e 593 della legge n. 205/2017)</v>
      </c>
      <c r="B56" s="932">
        <f>'10-Riepilogo'!D31</f>
        <v>0</v>
      </c>
    </row>
    <row r="57" spans="1:2" ht="29.25" thickBot="1">
      <c r="A57" s="953" t="str">
        <f>'10-Riepilogo'!A32</f>
        <v>Totale finalizzazioni “Fondo per il miglioramento dell’offerta formativa” (cedolino unico)</v>
      </c>
      <c r="B57" s="937">
        <f>'10-Riepilogo'!D32</f>
        <v>0</v>
      </c>
    </row>
    <row r="58" spans="1:2" ht="13.5" thickBot="1"/>
    <row r="59" spans="1:2" ht="15.75">
      <c r="A59" s="1422" t="s">
        <v>287</v>
      </c>
      <c r="B59" s="926" t="s">
        <v>809</v>
      </c>
    </row>
    <row r="60" spans="1:2" ht="15.75">
      <c r="A60" s="1423"/>
      <c r="B60" s="928" t="str">
        <f>Dati!B4</f>
        <v>2022/2023</v>
      </c>
    </row>
    <row r="61" spans="1:2" ht="18.75" customHeight="1" thickBot="1">
      <c r="A61" s="1424"/>
      <c r="B61" s="930" t="s">
        <v>810</v>
      </c>
    </row>
    <row r="62" spans="1:2" ht="27" customHeight="1" thickBot="1">
      <c r="A62" s="951" t="str">
        <f>'10-Riepilogo'!A35</f>
        <v>Quota variabile dell’indennità di direzione DSGA (art. 88, comma 2, lettera j) CCNL 29/11/2007)</v>
      </c>
      <c r="B62" s="954">
        <f>'10-Riepilogo'!D35</f>
        <v>750</v>
      </c>
    </row>
    <row r="63" spans="1:2" ht="15.75" thickBot="1">
      <c r="A63" s="951" t="str">
        <f>'10-Riepilogo'!A36</f>
        <v>Compenso per il sostituto del DSGA (art. 88, comma 2, lettera i) CCNL 29/11/2007)</v>
      </c>
      <c r="B63" s="954">
        <f>'10-Riepilogo'!D36</f>
        <v>1773</v>
      </c>
    </row>
    <row r="64" spans="1:2" ht="15.75" thickBot="1">
      <c r="A64" s="951" t="str">
        <f>'10-Riepilogo'!A37</f>
        <v>Prestazioni aggiuntive del personale ATA (art. 88, comma 2, lettera e) CCNL 29/11/2007)</v>
      </c>
      <c r="B64" s="954">
        <f>'10-Riepilogo'!D37</f>
        <v>0</v>
      </c>
    </row>
    <row r="65" spans="1:2" ht="30.75" thickBot="1">
      <c r="A65" s="951" t="str">
        <f>'10-Riepilogo'!A38</f>
        <v>Compensi per il personale ATA per ogni altra attività deliberata nell’ambito del PTOF (art. 88, comma 2, lettera k) CCNL 29/11/2007)</v>
      </c>
      <c r="B65" s="954">
        <f>'10-Riepilogo'!D38</f>
        <v>0</v>
      </c>
    </row>
    <row r="66" spans="1:2" ht="30.75" thickBot="1">
      <c r="A66" s="951" t="str">
        <f>'10-Riepilogo'!A39</f>
        <v xml:space="preserve">Indennità di turno notturno, festivo e notturno-festivo del personale ATA delle istituzioni educative </v>
      </c>
      <c r="B66" s="954">
        <f>'10-Riepilogo'!D39</f>
        <v>0</v>
      </c>
    </row>
    <row r="67" spans="1:2" ht="30.75" thickBot="1">
      <c r="A67" s="951" t="str">
        <f>'10-Riepilogo'!A40</f>
        <v xml:space="preserve">Indennità di bilinguismo e trilinguismo da corrispondere al personale ATA, Fascia A e B della Regione Friuli Venezia Giulia  </v>
      </c>
      <c r="B67" s="954">
        <f>'10-Riepilogo'!D40</f>
        <v>0</v>
      </c>
    </row>
    <row r="68" spans="1:2" ht="30.75" thickBot="1">
      <c r="A68" s="951" t="str">
        <f>'10-Riepilogo'!A41</f>
        <v>Incarichi specifici personale ATA (art. 47 CCNL 29/11/2007, comma 1 lettera b) come sostituito dall'art. 1 della sequenza contrattuale personale ATA 25/7/2008)</v>
      </c>
      <c r="B68" s="954">
        <f>'10-Riepilogo'!D41</f>
        <v>0</v>
      </c>
    </row>
    <row r="69" spans="1:2" ht="30.75" thickBot="1">
      <c r="A69" s="951" t="str">
        <f>'10-Riepilogo'!A42</f>
        <v>Misure incentivanti per progetti relativi alle aree a rischio, a forte processo immigratorio e contro l’emarginazione scolastica Art. 40 CCNL 8/2/2018</v>
      </c>
      <c r="B69" s="954">
        <f>'10-Riepilogo'!D42</f>
        <v>0</v>
      </c>
    </row>
    <row r="70" spans="1:2" ht="30.75" thickBot="1">
      <c r="A70" s="951" t="str">
        <f>'10-Riepilogo'!A43</f>
        <v>ATA Valorizzazione ai sensi dell’art. 1, commi da 126 a 128, della legge n. 107/2015 e dell’art. 1, comma 249, della legge n. 160/2019</v>
      </c>
      <c r="B70" s="954">
        <f>'10-Riepilogo'!D43</f>
        <v>0</v>
      </c>
    </row>
    <row r="71" spans="1:2" ht="15.75" thickBot="1">
      <c r="A71" s="955" t="str">
        <f>'10-Riepilogo'!A44</f>
        <v>Totale finalizzazioni “Fondo per il miglioramento dell’offerta formativa” (cedolino unico)</v>
      </c>
      <c r="B71" s="937">
        <f>SUM(B62:B70)</f>
        <v>2523</v>
      </c>
    </row>
    <row r="72" spans="1:2" ht="13.5" thickBot="1">
      <c r="B72" s="947"/>
    </row>
    <row r="73" spans="1:2" ht="31.5" customHeight="1" thickBot="1">
      <c r="A73" s="956" t="str">
        <f>'10-Riepilogo'!A46</f>
        <v>RIEPILOGO UTILIZZO DELLE RISORSE</v>
      </c>
      <c r="B73" s="957" t="str">
        <f>'10-Riepilogo'!D46</f>
        <v>LORDO DIPEND.</v>
      </c>
    </row>
    <row r="74" spans="1:2" ht="24" customHeight="1" thickBot="1">
      <c r="A74" s="951" t="str">
        <f>'10-Riepilogo'!A47</f>
        <v>Totale risorse disponibili</v>
      </c>
      <c r="B74" s="954">
        <f>'10-Riepilogo'!D47</f>
        <v>0</v>
      </c>
    </row>
    <row r="75" spans="1:2" ht="24" customHeight="1" thickBot="1">
      <c r="A75" s="951" t="str">
        <f>'10-Riepilogo'!A48</f>
        <v>Risorse impegnate (docenti+Ata)</v>
      </c>
      <c r="B75" s="954">
        <f>'10-Riepilogo'!D48</f>
        <v>2523</v>
      </c>
    </row>
    <row r="76" spans="1:2" ht="24" customHeight="1" thickBot="1">
      <c r="A76" s="951" t="str">
        <f>'10-Riepilogo'!A49</f>
        <v>Fondo di riserva</v>
      </c>
      <c r="B76" s="954">
        <f>'10-Riepilogo'!D49</f>
        <v>0</v>
      </c>
    </row>
    <row r="77" spans="1:2" ht="25.5" customHeight="1" thickBot="1">
      <c r="A77" s="953" t="str">
        <f>'10-Riepilogo'!A50</f>
        <v>TOTALE RESIDUI</v>
      </c>
      <c r="B77" s="958">
        <f>'10-Riepilogo'!D50</f>
        <v>-2523</v>
      </c>
    </row>
    <row r="79" spans="1:2" s="959" customFormat="1">
      <c r="B79" s="960"/>
    </row>
    <row r="80" spans="1:2">
      <c r="B80" s="961"/>
    </row>
    <row r="81" spans="2:2">
      <c r="B81" s="961"/>
    </row>
  </sheetData>
  <sheetProtection sheet="1" objects="1" scenarios="1"/>
  <mergeCells count="3">
    <mergeCell ref="A38:A40"/>
    <mergeCell ref="A59:A61"/>
    <mergeCell ref="A1:B1"/>
  </mergeCells>
  <pageMargins left="0.51181102362204722" right="0.51181102362204722" top="0.35433070866141736" bottom="0.59055118110236227" header="0.31496062992125984" footer="0.31496062992125984"/>
  <pageSetup paperSize="9" orientation="portrait" r:id="rId1"/>
  <headerFooter>
    <oddFooter>&amp;R&amp;P/&amp;N</oddFooter>
  </headerFooter>
  <drawing r:id="rId2"/>
  <legacyDrawing r:id="rId3"/>
</worksheet>
</file>

<file path=xl/worksheets/sheet2.xml><?xml version="1.0" encoding="utf-8"?>
<worksheet xmlns="http://schemas.openxmlformats.org/spreadsheetml/2006/main" xmlns:r="http://schemas.openxmlformats.org/officeDocument/2006/relationships">
  <sheetPr>
    <tabColor rgb="FFFFFF00"/>
  </sheetPr>
  <dimension ref="A1:K13"/>
  <sheetViews>
    <sheetView showGridLines="0" workbookViewId="0">
      <selection activeCell="G8" sqref="G8:J8"/>
    </sheetView>
  </sheetViews>
  <sheetFormatPr defaultRowHeight="15"/>
  <cols>
    <col min="1" max="1" width="2.6640625" customWidth="1"/>
    <col min="2" max="10" width="11" customWidth="1"/>
    <col min="11" max="11" width="2.6640625" customWidth="1"/>
  </cols>
  <sheetData>
    <row r="1" spans="1:11" ht="21.75">
      <c r="A1" s="1014"/>
      <c r="B1" s="1016" t="s">
        <v>747</v>
      </c>
      <c r="C1" s="1016"/>
      <c r="D1" s="1016"/>
      <c r="E1" s="1016"/>
      <c r="F1" s="1016"/>
      <c r="G1" s="1016"/>
      <c r="H1" s="1016"/>
      <c r="I1" s="1016"/>
      <c r="J1" s="1016"/>
      <c r="K1" s="1014"/>
    </row>
    <row r="2" spans="1:11" s="1" customFormat="1" ht="15" customHeight="1">
      <c r="A2" s="1014"/>
      <c r="B2" s="1015" t="s">
        <v>805</v>
      </c>
      <c r="C2" s="1015"/>
      <c r="D2" s="1015"/>
      <c r="E2" s="1015"/>
      <c r="F2" s="1015"/>
      <c r="G2" s="1015"/>
      <c r="H2" s="1015"/>
      <c r="I2" s="1015"/>
      <c r="J2" s="1015"/>
      <c r="K2" s="1014"/>
    </row>
    <row r="3" spans="1:11" s="1" customFormat="1" ht="15" customHeight="1">
      <c r="A3" s="1014"/>
      <c r="B3" s="1015" t="s">
        <v>127</v>
      </c>
      <c r="C3" s="1015"/>
      <c r="D3" s="1015"/>
      <c r="E3" s="1015"/>
      <c r="F3" s="1015"/>
      <c r="G3" s="1015"/>
      <c r="H3" s="1015"/>
      <c r="I3" s="1015"/>
      <c r="J3" s="1015"/>
      <c r="K3" s="1014"/>
    </row>
    <row r="4" spans="1:11" s="1" customFormat="1" ht="15" customHeight="1">
      <c r="A4" s="1014"/>
      <c r="B4" s="1015" t="s">
        <v>136</v>
      </c>
      <c r="C4" s="1015"/>
      <c r="D4" s="1015"/>
      <c r="E4" s="1015"/>
      <c r="F4" s="1015"/>
      <c r="G4" s="1015"/>
      <c r="H4" s="1015"/>
      <c r="I4" s="1015"/>
      <c r="J4" s="1015"/>
      <c r="K4" s="1014"/>
    </row>
    <row r="5" spans="1:11" s="1" customFormat="1" ht="15" customHeight="1">
      <c r="A5" s="1014"/>
      <c r="B5" s="1015" t="s">
        <v>353</v>
      </c>
      <c r="C5" s="1015"/>
      <c r="D5" s="1015"/>
      <c r="E5" s="1015"/>
      <c r="F5" s="1015"/>
      <c r="G5" s="1015"/>
      <c r="H5" s="1015"/>
      <c r="I5" s="1015"/>
      <c r="J5" s="1015"/>
      <c r="K5" s="1014"/>
    </row>
    <row r="6" spans="1:11" s="1" customFormat="1" ht="16.5" customHeight="1">
      <c r="A6" s="1014"/>
      <c r="B6" s="1015" t="s">
        <v>352</v>
      </c>
      <c r="C6" s="1015"/>
      <c r="D6" s="1015"/>
      <c r="E6" s="1015"/>
      <c r="F6" s="1015"/>
      <c r="G6" s="1015"/>
      <c r="H6" s="1015"/>
      <c r="I6" s="1015"/>
      <c r="J6" s="1015"/>
      <c r="K6" s="1014"/>
    </row>
    <row r="7" spans="1:11">
      <c r="A7" s="1014"/>
      <c r="B7" s="1014"/>
      <c r="C7" s="1014"/>
      <c r="D7" s="1014"/>
      <c r="E7" s="1014"/>
      <c r="F7" s="1014"/>
      <c r="G7" s="1014"/>
      <c r="H7" s="1014"/>
      <c r="I7" s="1014"/>
      <c r="J7" s="1014"/>
      <c r="K7" s="1014"/>
    </row>
    <row r="8" spans="1:11">
      <c r="A8" s="1014"/>
      <c r="B8" s="1013" t="s">
        <v>26</v>
      </c>
      <c r="C8" s="1013"/>
      <c r="D8" s="1013"/>
      <c r="E8" s="1013"/>
      <c r="F8" s="334"/>
      <c r="G8" s="1013" t="s">
        <v>743</v>
      </c>
      <c r="H8" s="1013"/>
      <c r="I8" s="1013"/>
      <c r="J8" s="1013"/>
      <c r="K8" s="1014"/>
    </row>
    <row r="9" spans="1:11" ht="20.25">
      <c r="A9" s="1014"/>
      <c r="B9" s="1012" t="s">
        <v>1011</v>
      </c>
      <c r="C9" s="1012"/>
      <c r="D9" s="1012"/>
      <c r="E9" s="1012"/>
      <c r="F9" s="334"/>
      <c r="G9" s="1012" t="s">
        <v>1011</v>
      </c>
      <c r="H9" s="1012"/>
      <c r="I9" s="1012"/>
      <c r="J9" s="1012"/>
      <c r="K9" s="1014"/>
    </row>
    <row r="10" spans="1:11">
      <c r="A10" s="1014"/>
      <c r="B10" s="1014"/>
      <c r="C10" s="1014"/>
      <c r="D10" s="1014"/>
      <c r="E10" s="1014"/>
      <c r="F10" s="1014"/>
      <c r="G10" s="1014"/>
      <c r="H10" s="1014"/>
      <c r="I10" s="1014"/>
      <c r="J10" s="1014"/>
      <c r="K10" s="1014"/>
    </row>
    <row r="11" spans="1:11">
      <c r="A11" s="1014"/>
      <c r="B11" s="1013" t="s">
        <v>754</v>
      </c>
      <c r="C11" s="1013"/>
      <c r="D11" s="1013"/>
      <c r="E11" s="1013"/>
      <c r="F11" s="334"/>
      <c r="G11" s="344"/>
      <c r="H11" s="344"/>
      <c r="I11" s="344"/>
      <c r="J11" s="344"/>
    </row>
    <row r="12" spans="1:11" ht="20.25">
      <c r="A12" s="1014"/>
      <c r="B12" s="1012" t="s">
        <v>265</v>
      </c>
      <c r="C12" s="1012"/>
      <c r="D12" s="1012"/>
      <c r="E12" s="1012"/>
      <c r="F12" s="334"/>
      <c r="G12" s="345"/>
      <c r="H12" s="345"/>
      <c r="I12" s="345"/>
      <c r="J12" s="345"/>
    </row>
    <row r="13" spans="1:11">
      <c r="A13" s="1014"/>
      <c r="B13" s="340"/>
      <c r="C13" s="340"/>
      <c r="D13" s="340"/>
      <c r="E13" s="340"/>
      <c r="F13" s="340"/>
      <c r="G13" s="346"/>
      <c r="H13" s="346"/>
      <c r="I13" s="346"/>
      <c r="J13" s="346"/>
    </row>
  </sheetData>
  <sheetProtection sheet="1" objects="1" scenarios="1"/>
  <mergeCells count="16">
    <mergeCell ref="B12:E12"/>
    <mergeCell ref="B11:E11"/>
    <mergeCell ref="A1:A13"/>
    <mergeCell ref="B10:J10"/>
    <mergeCell ref="K1:K10"/>
    <mergeCell ref="B2:J2"/>
    <mergeCell ref="B3:J3"/>
    <mergeCell ref="B4:J4"/>
    <mergeCell ref="B5:J5"/>
    <mergeCell ref="B6:J6"/>
    <mergeCell ref="B1:J1"/>
    <mergeCell ref="B7:J7"/>
    <mergeCell ref="B8:E8"/>
    <mergeCell ref="B9:E9"/>
    <mergeCell ref="G8:J8"/>
    <mergeCell ref="G9:J9"/>
  </mergeCells>
  <pageMargins left="0.7" right="0.7" top="0.75" bottom="0.75" header="0.3" footer="0.3"/>
  <pageSetup paperSize="9" orientation="landscape" r:id="rId1"/>
  <drawing r:id="rId2"/>
  <legacyDrawing r:id="rId3"/>
</worksheet>
</file>

<file path=xl/worksheets/sheet20.xml><?xml version="1.0" encoding="utf-8"?>
<worksheet xmlns="http://schemas.openxmlformats.org/spreadsheetml/2006/main" xmlns:r="http://schemas.openxmlformats.org/officeDocument/2006/relationships">
  <sheetPr>
    <tabColor rgb="FF00B050"/>
  </sheetPr>
  <dimension ref="A1:L215"/>
  <sheetViews>
    <sheetView showGridLines="0" zoomScaleNormal="100" workbookViewId="0">
      <selection activeCell="R18" sqref="R18"/>
    </sheetView>
  </sheetViews>
  <sheetFormatPr defaultRowHeight="15"/>
  <cols>
    <col min="1" max="9" width="12.44140625" style="963" customWidth="1"/>
    <col min="10" max="10" width="8.88671875" style="963" hidden="1" customWidth="1"/>
    <col min="11" max="16384" width="8.88671875" style="963"/>
  </cols>
  <sheetData>
    <row r="1" spans="1:10" s="962" customFormat="1" ht="19.5" customHeight="1"/>
    <row r="2" spans="1:10" s="962" customFormat="1" ht="19.5" customHeight="1">
      <c r="A2" s="570"/>
      <c r="B2" s="570"/>
      <c r="C2" s="570"/>
      <c r="D2" s="570"/>
      <c r="E2" s="570"/>
      <c r="F2" s="570"/>
      <c r="G2" s="570"/>
      <c r="H2" s="570"/>
      <c r="I2" s="570"/>
      <c r="J2" s="570"/>
    </row>
    <row r="3" spans="1:10" s="962" customFormat="1" ht="19.5" customHeight="1">
      <c r="A3" s="570"/>
      <c r="B3" s="570"/>
      <c r="C3" s="570"/>
      <c r="D3" s="570"/>
      <c r="E3" s="570"/>
      <c r="F3" s="570"/>
      <c r="G3" s="570"/>
      <c r="H3" s="570"/>
      <c r="I3" s="570"/>
      <c r="J3" s="570"/>
    </row>
    <row r="4" spans="1:10" s="570" customFormat="1" ht="15" customHeight="1">
      <c r="A4" s="1129" t="str">
        <f>'Firme Carta intestata città'!B2</f>
        <v>MINISTERO DELL’ISTRUZIONE E DEL MERITO</v>
      </c>
      <c r="B4" s="1129"/>
      <c r="C4" s="1129"/>
      <c r="D4" s="1129"/>
      <c r="E4" s="1129"/>
      <c r="F4" s="1129"/>
      <c r="G4" s="1129"/>
      <c r="H4" s="1129"/>
      <c r="I4" s="1129"/>
    </row>
    <row r="5" spans="1:10" s="570" customFormat="1" ht="15" customHeight="1">
      <c r="A5" s="1129" t="str">
        <f>'Firme Carta intestata città'!B3</f>
        <v>UFFICIO SCOLASTICO REGIONALE PER IL LAZIO</v>
      </c>
      <c r="B5" s="1129"/>
      <c r="C5" s="1129"/>
      <c r="D5" s="1129"/>
      <c r="E5" s="1129"/>
      <c r="F5" s="1129"/>
      <c r="G5" s="1129"/>
      <c r="H5" s="1129"/>
      <c r="I5" s="1129"/>
    </row>
    <row r="6" spans="1:10" s="570" customFormat="1" ht="15" customHeight="1">
      <c r="A6" s="1129" t="str">
        <f>'Firme Carta intestata città'!B4</f>
        <v>Istituto Comprensivo "Via T. Mommsen, 20"</v>
      </c>
      <c r="B6" s="1129"/>
      <c r="C6" s="1129"/>
      <c r="D6" s="1129"/>
      <c r="E6" s="1129"/>
      <c r="F6" s="1129"/>
      <c r="G6" s="1129"/>
      <c r="H6" s="1129"/>
      <c r="I6" s="1129"/>
    </row>
    <row r="7" spans="1:10" s="570" customFormat="1" ht="15" customHeight="1">
      <c r="A7" s="1129" t="str">
        <f>'Firme Carta intestata città'!B5</f>
        <v xml:space="preserve">00179 Roma (RM) Via T. Mommsen n. 20 C.F. 97199450582 C.M. RMIC8CU003 XVII° DISTRETTO SCOLASTICO </v>
      </c>
      <c r="B7" s="1129"/>
      <c r="C7" s="1129"/>
      <c r="D7" s="1129"/>
      <c r="E7" s="1129"/>
      <c r="F7" s="1129"/>
      <c r="G7" s="1129"/>
      <c r="H7" s="1129"/>
      <c r="I7" s="1129"/>
    </row>
    <row r="8" spans="1:10" s="570" customFormat="1" ht="15" customHeight="1">
      <c r="A8" s="1129" t="str">
        <f>'Firme Carta intestata città'!B6</f>
        <v>Tel. 06/78398074  Fax 06 787849  www.mommsen.edu.it   e-mail rmic8cu003@istruzione PEC :RMIC8CU003@PEC.ISTRUZIONE.IT</v>
      </c>
      <c r="B8" s="1129"/>
      <c r="C8" s="1129"/>
      <c r="D8" s="1129"/>
      <c r="E8" s="1129"/>
      <c r="F8" s="1129"/>
      <c r="G8" s="1129"/>
      <c r="H8" s="1129"/>
      <c r="I8" s="1129"/>
    </row>
    <row r="10" spans="1:10">
      <c r="A10" s="1498" t="s">
        <v>568</v>
      </c>
      <c r="B10" s="1498"/>
      <c r="C10" s="1498"/>
      <c r="D10" s="1498"/>
      <c r="E10" s="1498"/>
      <c r="F10" s="1498"/>
      <c r="G10" s="1498"/>
      <c r="H10" s="1498"/>
      <c r="I10" s="1498"/>
    </row>
    <row r="11" spans="1:10">
      <c r="A11" s="1499" t="s">
        <v>569</v>
      </c>
      <c r="B11" s="1499"/>
      <c r="C11" s="1499"/>
      <c r="D11" s="1499"/>
      <c r="E11" s="1499"/>
      <c r="F11" s="1499"/>
      <c r="G11" s="1499"/>
      <c r="H11" s="1499"/>
      <c r="I11" s="1499"/>
    </row>
    <row r="12" spans="1:10">
      <c r="A12" s="1494" t="s">
        <v>570</v>
      </c>
      <c r="B12" s="1494"/>
      <c r="C12" s="1494"/>
      <c r="D12" s="1494"/>
      <c r="E12" s="1494"/>
      <c r="F12" s="1494"/>
      <c r="G12" s="1494"/>
      <c r="H12" s="1494"/>
      <c r="I12" s="1494"/>
    </row>
    <row r="13" spans="1:10">
      <c r="A13" s="964"/>
    </row>
    <row r="14" spans="1:10" s="965" customFormat="1" ht="26.25" customHeight="1">
      <c r="A14" s="1473" t="s">
        <v>577</v>
      </c>
      <c r="B14" s="1474"/>
      <c r="C14" s="1474"/>
      <c r="D14" s="1474"/>
      <c r="E14" s="1474"/>
      <c r="F14" s="1474"/>
      <c r="G14" s="1474"/>
      <c r="H14" s="1474"/>
      <c r="I14" s="1475"/>
    </row>
    <row r="15" spans="1:10" s="967" customFormat="1" ht="54" customHeight="1">
      <c r="A15" s="966" t="s">
        <v>571</v>
      </c>
      <c r="B15" s="1436" t="s">
        <v>572</v>
      </c>
      <c r="C15" s="1436"/>
      <c r="D15" s="1436"/>
      <c r="E15" s="1436"/>
      <c r="F15" s="1436"/>
      <c r="G15" s="1436"/>
      <c r="H15" s="1436"/>
      <c r="I15" s="1436"/>
    </row>
    <row r="16" spans="1:10" s="965" customFormat="1" ht="106.5" customHeight="1">
      <c r="A16" s="966" t="s">
        <v>573</v>
      </c>
      <c r="B16" s="1436" t="s">
        <v>676</v>
      </c>
      <c r="C16" s="1436"/>
      <c r="D16" s="1436"/>
      <c r="E16" s="1436"/>
      <c r="F16" s="1436"/>
      <c r="G16" s="1436"/>
      <c r="H16" s="1436"/>
      <c r="I16" s="1436"/>
    </row>
    <row r="17" spans="1:12" s="965" customFormat="1" ht="84.75" customHeight="1">
      <c r="A17" s="966" t="s">
        <v>574</v>
      </c>
      <c r="B17" s="1436" t="s">
        <v>677</v>
      </c>
      <c r="C17" s="1436"/>
      <c r="D17" s="1436"/>
      <c r="E17" s="1436"/>
      <c r="F17" s="1436"/>
      <c r="G17" s="1436"/>
      <c r="H17" s="1436"/>
      <c r="I17" s="1436"/>
    </row>
    <row r="18" spans="1:12" s="965" customFormat="1" ht="80.25" customHeight="1">
      <c r="A18" s="966" t="s">
        <v>575</v>
      </c>
      <c r="B18" s="1436" t="s">
        <v>576</v>
      </c>
      <c r="C18" s="1436"/>
      <c r="D18" s="1436"/>
      <c r="E18" s="1436"/>
      <c r="F18" s="1436"/>
      <c r="G18" s="1436"/>
      <c r="H18" s="1436"/>
      <c r="I18" s="1436"/>
    </row>
    <row r="19" spans="1:12" s="965" customFormat="1" ht="14.25" customHeight="1">
      <c r="A19" s="1526"/>
      <c r="B19" s="1526"/>
      <c r="C19" s="1526"/>
      <c r="D19" s="1526"/>
      <c r="E19" s="1526"/>
      <c r="F19" s="1526"/>
      <c r="G19" s="1526"/>
      <c r="H19" s="1526"/>
      <c r="I19" s="1526"/>
    </row>
    <row r="20" spans="1:12" s="965" customFormat="1" ht="23.25" customHeight="1">
      <c r="A20" s="1473" t="s">
        <v>669</v>
      </c>
      <c r="B20" s="1474"/>
      <c r="C20" s="1474"/>
      <c r="D20" s="1474"/>
      <c r="E20" s="1474"/>
      <c r="F20" s="1474"/>
      <c r="G20" s="1474"/>
      <c r="H20" s="1474"/>
      <c r="I20" s="1475"/>
    </row>
    <row r="21" spans="1:12" s="965" customFormat="1" ht="24" customHeight="1">
      <c r="A21" s="1438" t="s">
        <v>578</v>
      </c>
      <c r="B21" s="1438"/>
      <c r="C21" s="1438"/>
      <c r="D21" s="1438"/>
      <c r="E21" s="1460">
        <v>44630</v>
      </c>
      <c r="F21" s="1460"/>
      <c r="G21" s="1460"/>
      <c r="H21" s="1460"/>
      <c r="I21" s="1460"/>
    </row>
    <row r="22" spans="1:12" s="965" customFormat="1" ht="24" customHeight="1">
      <c r="A22" s="1438" t="s">
        <v>579</v>
      </c>
      <c r="B22" s="1438"/>
      <c r="C22" s="1438"/>
      <c r="D22" s="1444"/>
      <c r="E22" s="1008" t="s">
        <v>580</v>
      </c>
      <c r="F22" s="1007" t="str">
        <f>Dati!B4</f>
        <v>2022/2023</v>
      </c>
      <c r="G22" s="1445" t="s">
        <v>581</v>
      </c>
      <c r="H22" s="1445"/>
      <c r="I22" s="1446"/>
    </row>
    <row r="23" spans="1:12" s="965" customFormat="1" ht="9" customHeight="1">
      <c r="A23" s="1440"/>
      <c r="B23" s="1441"/>
      <c r="C23" s="1441"/>
      <c r="D23" s="1441"/>
      <c r="E23" s="1441"/>
      <c r="F23" s="1441"/>
      <c r="G23" s="1441"/>
      <c r="H23" s="1441"/>
      <c r="I23" s="1442"/>
    </row>
    <row r="24" spans="1:12" s="965" customFormat="1" ht="24" customHeight="1">
      <c r="A24" s="1454" t="s">
        <v>588</v>
      </c>
      <c r="B24" s="1443" t="s">
        <v>582</v>
      </c>
      <c r="C24" s="1443"/>
      <c r="D24" s="1443"/>
      <c r="E24" s="1447" t="s">
        <v>583</v>
      </c>
      <c r="F24" s="1447"/>
      <c r="G24" s="1447"/>
      <c r="H24" s="1447"/>
      <c r="I24" s="1447"/>
    </row>
    <row r="25" spans="1:12" s="965" customFormat="1" ht="19.5" customHeight="1">
      <c r="A25" s="1455"/>
      <c r="B25" s="1461" t="s">
        <v>584</v>
      </c>
      <c r="C25" s="1462"/>
      <c r="D25" s="1462"/>
      <c r="E25" s="1462"/>
      <c r="F25" s="1462"/>
      <c r="G25" s="1462"/>
      <c r="H25" s="1462"/>
      <c r="I25" s="1463"/>
    </row>
    <row r="26" spans="1:12" s="965" customFormat="1" ht="19.5" customHeight="1">
      <c r="A26" s="1455"/>
      <c r="B26" s="968"/>
      <c r="C26" s="1434" t="s">
        <v>585</v>
      </c>
      <c r="D26" s="1434"/>
      <c r="E26" s="1435" t="s">
        <v>1011</v>
      </c>
      <c r="F26" s="1435"/>
      <c r="G26" s="1435"/>
      <c r="H26" s="1435"/>
      <c r="I26" s="321" t="s">
        <v>374</v>
      </c>
      <c r="L26" s="321" t="s">
        <v>374</v>
      </c>
    </row>
    <row r="27" spans="1:12" s="965" customFormat="1" ht="19.5" customHeight="1">
      <c r="A27" s="1455"/>
      <c r="B27" s="968"/>
      <c r="C27" s="969"/>
      <c r="D27" s="969"/>
      <c r="E27" s="1435" t="s">
        <v>1011</v>
      </c>
      <c r="F27" s="1435"/>
      <c r="G27" s="1435"/>
      <c r="H27" s="1435"/>
      <c r="I27" s="321" t="s">
        <v>88</v>
      </c>
      <c r="L27" s="321" t="s">
        <v>88</v>
      </c>
    </row>
    <row r="28" spans="1:12" s="965" customFormat="1" ht="19.5" customHeight="1">
      <c r="A28" s="1455"/>
      <c r="B28" s="1440"/>
      <c r="C28" s="1434"/>
      <c r="D28" s="1434"/>
      <c r="E28" s="1435" t="s">
        <v>1011</v>
      </c>
      <c r="F28" s="1435"/>
      <c r="G28" s="1435"/>
      <c r="H28" s="1435"/>
      <c r="I28" s="321" t="s">
        <v>374</v>
      </c>
    </row>
    <row r="29" spans="1:12" s="965" customFormat="1" ht="19.5" customHeight="1">
      <c r="A29" s="1455"/>
      <c r="B29" s="1440"/>
      <c r="C29" s="1434"/>
      <c r="D29" s="1434"/>
      <c r="E29" s="1435" t="s">
        <v>1011</v>
      </c>
      <c r="F29" s="1435"/>
      <c r="G29" s="1435"/>
      <c r="H29" s="1435"/>
      <c r="I29" s="321" t="s">
        <v>88</v>
      </c>
    </row>
    <row r="30" spans="1:12" s="965" customFormat="1" ht="19.5" customHeight="1">
      <c r="A30" s="1455"/>
      <c r="B30" s="1440"/>
      <c r="C30" s="1441"/>
      <c r="D30" s="1441"/>
      <c r="E30" s="1435" t="s">
        <v>1011</v>
      </c>
      <c r="F30" s="1435"/>
      <c r="G30" s="1435"/>
      <c r="H30" s="1435"/>
      <c r="I30" s="321" t="s">
        <v>374</v>
      </c>
    </row>
    <row r="31" spans="1:12" s="965" customFormat="1" ht="19.5" customHeight="1">
      <c r="A31" s="1455"/>
      <c r="B31" s="1440"/>
      <c r="C31" s="1441"/>
      <c r="D31" s="1441"/>
      <c r="E31" s="1435" t="s">
        <v>1011</v>
      </c>
      <c r="F31" s="1435"/>
      <c r="G31" s="1435"/>
      <c r="H31" s="1435"/>
      <c r="I31" s="321" t="s">
        <v>374</v>
      </c>
    </row>
    <row r="32" spans="1:12" s="965" customFormat="1" ht="30" customHeight="1">
      <c r="A32" s="1455"/>
      <c r="B32" s="1464" t="s">
        <v>586</v>
      </c>
      <c r="C32" s="1465"/>
      <c r="D32" s="1465"/>
      <c r="E32" s="1465"/>
      <c r="F32" s="1465"/>
      <c r="G32" s="1465"/>
      <c r="H32" s="1465"/>
      <c r="I32" s="1466"/>
    </row>
    <row r="33" spans="1:9" s="965" customFormat="1" ht="33" customHeight="1">
      <c r="A33" s="1455"/>
      <c r="B33" s="1508" t="s">
        <v>678</v>
      </c>
      <c r="C33" s="1509"/>
      <c r="D33" s="1509"/>
      <c r="E33" s="1509"/>
      <c r="F33" s="1509"/>
      <c r="G33" s="1509"/>
      <c r="H33" s="1509"/>
      <c r="I33" s="1510"/>
    </row>
    <row r="34" spans="1:9" s="965" customFormat="1" ht="30.75" customHeight="1">
      <c r="A34" s="1455"/>
      <c r="B34" s="1457" t="s">
        <v>1037</v>
      </c>
      <c r="C34" s="1458"/>
      <c r="D34" s="1458"/>
      <c r="E34" s="1458"/>
      <c r="F34" s="1458"/>
      <c r="G34" s="1458"/>
      <c r="H34" s="1458"/>
      <c r="I34" s="1459"/>
    </row>
    <row r="35" spans="1:9" s="965" customFormat="1" ht="31.5" customHeight="1">
      <c r="A35" s="1455"/>
      <c r="B35" s="1451" t="s">
        <v>587</v>
      </c>
      <c r="C35" s="1452"/>
      <c r="D35" s="1452"/>
      <c r="E35" s="1452"/>
      <c r="F35" s="1452"/>
      <c r="G35" s="1452"/>
      <c r="H35" s="1452"/>
      <c r="I35" s="1453"/>
    </row>
    <row r="36" spans="1:9" s="965" customFormat="1" ht="31.5" customHeight="1">
      <c r="A36" s="1456"/>
      <c r="B36" s="1448" t="s">
        <v>777</v>
      </c>
      <c r="C36" s="1449"/>
      <c r="D36" s="1449"/>
      <c r="E36" s="1449"/>
      <c r="F36" s="1449"/>
      <c r="G36" s="1449"/>
      <c r="H36" s="1449"/>
      <c r="I36" s="1450"/>
    </row>
    <row r="37" spans="1:9" s="965" customFormat="1" ht="27.75" customHeight="1">
      <c r="A37" s="1511" t="s">
        <v>589</v>
      </c>
      <c r="B37" s="1511"/>
      <c r="C37" s="1511"/>
      <c r="D37" s="1511"/>
      <c r="E37" s="1443" t="s">
        <v>590</v>
      </c>
      <c r="F37" s="1443"/>
      <c r="G37" s="1443"/>
      <c r="H37" s="1443"/>
      <c r="I37" s="1443"/>
    </row>
    <row r="38" spans="1:9" s="965" customFormat="1" ht="27.75" customHeight="1">
      <c r="A38" s="1468" t="s">
        <v>591</v>
      </c>
      <c r="B38" s="1437" t="s">
        <v>679</v>
      </c>
      <c r="C38" s="1437"/>
      <c r="D38" s="1437"/>
      <c r="E38" s="1437"/>
      <c r="F38" s="1437"/>
      <c r="G38" s="1437"/>
      <c r="H38" s="1437"/>
      <c r="I38" s="1437"/>
    </row>
    <row r="39" spans="1:9" s="965" customFormat="1" ht="27.75" customHeight="1">
      <c r="A39" s="1468"/>
      <c r="B39" s="1437" t="s">
        <v>680</v>
      </c>
      <c r="C39" s="1437"/>
      <c r="D39" s="1437"/>
      <c r="E39" s="1437"/>
      <c r="F39" s="1437"/>
      <c r="G39" s="1437"/>
      <c r="H39" s="1437"/>
      <c r="I39" s="1437"/>
    </row>
    <row r="40" spans="1:9" s="965" customFormat="1" ht="27.75" customHeight="1">
      <c r="A40" s="1468"/>
      <c r="B40" s="1437" t="s">
        <v>681</v>
      </c>
      <c r="C40" s="1437"/>
      <c r="D40" s="1437"/>
      <c r="E40" s="1437"/>
      <c r="F40" s="1437"/>
      <c r="G40" s="1437"/>
      <c r="H40" s="1437"/>
      <c r="I40" s="1437"/>
    </row>
    <row r="41" spans="1:9" s="965" customFormat="1" ht="27.75" customHeight="1">
      <c r="A41" s="1468"/>
      <c r="B41" s="1437" t="s">
        <v>682</v>
      </c>
      <c r="C41" s="1437"/>
      <c r="D41" s="1437"/>
      <c r="E41" s="1437"/>
      <c r="F41" s="1437"/>
      <c r="G41" s="1437"/>
      <c r="H41" s="1437"/>
      <c r="I41" s="1437"/>
    </row>
    <row r="42" spans="1:9" s="965" customFormat="1" ht="27.75" customHeight="1">
      <c r="A42" s="1468"/>
      <c r="B42" s="1437" t="s">
        <v>683</v>
      </c>
      <c r="C42" s="1437"/>
      <c r="D42" s="1437"/>
      <c r="E42" s="1437"/>
      <c r="F42" s="1437"/>
      <c r="G42" s="1437"/>
      <c r="H42" s="1437"/>
      <c r="I42" s="1437"/>
    </row>
    <row r="43" spans="1:9" s="965" customFormat="1" ht="27.75" customHeight="1">
      <c r="A43" s="1468"/>
      <c r="B43" s="1437" t="s">
        <v>684</v>
      </c>
      <c r="C43" s="1437"/>
      <c r="D43" s="1437"/>
      <c r="E43" s="1437"/>
      <c r="F43" s="1437"/>
      <c r="G43" s="1437"/>
      <c r="H43" s="1437"/>
      <c r="I43" s="1437"/>
    </row>
    <row r="44" spans="1:9" s="965" customFormat="1" ht="27.75" customHeight="1">
      <c r="A44" s="1468"/>
      <c r="B44" s="1437" t="s">
        <v>685</v>
      </c>
      <c r="C44" s="1437"/>
      <c r="D44" s="1437"/>
      <c r="E44" s="1437"/>
      <c r="F44" s="1437"/>
      <c r="G44" s="1437"/>
      <c r="H44" s="1437"/>
      <c r="I44" s="1437"/>
    </row>
    <row r="45" spans="1:9" s="965" customFormat="1" ht="27.75" customHeight="1">
      <c r="A45" s="1468"/>
      <c r="B45" s="1437" t="s">
        <v>686</v>
      </c>
      <c r="C45" s="1437"/>
      <c r="D45" s="1437"/>
      <c r="E45" s="1437"/>
      <c r="F45" s="1437"/>
      <c r="G45" s="1437"/>
      <c r="H45" s="1437"/>
      <c r="I45" s="1437"/>
    </row>
    <row r="46" spans="1:9" s="965" customFormat="1" ht="27.75" customHeight="1">
      <c r="A46" s="1468"/>
      <c r="B46" s="1437" t="s">
        <v>592</v>
      </c>
      <c r="C46" s="1437"/>
      <c r="D46" s="1437"/>
      <c r="E46" s="1437"/>
      <c r="F46" s="1437"/>
      <c r="G46" s="1437"/>
      <c r="H46" s="1437"/>
      <c r="I46" s="1437"/>
    </row>
    <row r="47" spans="1:9" s="965" customFormat="1" ht="9" customHeight="1">
      <c r="A47" s="1441"/>
      <c r="B47" s="1441"/>
      <c r="C47" s="1441"/>
      <c r="D47" s="1441"/>
      <c r="E47" s="1441"/>
      <c r="F47" s="1441"/>
      <c r="G47" s="1441"/>
      <c r="H47" s="1441"/>
      <c r="I47" s="1441"/>
    </row>
    <row r="48" spans="1:9" s="965" customFormat="1" ht="21" customHeight="1">
      <c r="A48" s="1513" t="s">
        <v>603</v>
      </c>
      <c r="B48" s="1438" t="s">
        <v>598</v>
      </c>
      <c r="C48" s="1438"/>
      <c r="D48" s="1438"/>
      <c r="E48" s="970" t="s">
        <v>599</v>
      </c>
      <c r="F48" s="971"/>
      <c r="G48" s="971"/>
      <c r="H48" s="972">
        <f>E21</f>
        <v>44630</v>
      </c>
      <c r="I48" s="973" t="s">
        <v>667</v>
      </c>
    </row>
    <row r="49" spans="1:9" s="965" customFormat="1" ht="16.5">
      <c r="A49" s="1514"/>
      <c r="B49" s="1438"/>
      <c r="C49" s="1438"/>
      <c r="D49" s="1438"/>
      <c r="E49" s="1479" t="s">
        <v>668</v>
      </c>
      <c r="F49" s="1480"/>
      <c r="G49" s="1480"/>
      <c r="H49" s="1480"/>
      <c r="I49" s="1481"/>
    </row>
    <row r="50" spans="1:9" s="965" customFormat="1" ht="16.5">
      <c r="A50" s="1514"/>
      <c r="B50" s="1438"/>
      <c r="C50" s="1438"/>
      <c r="D50" s="1438"/>
      <c r="E50" s="1482"/>
      <c r="F50" s="1483"/>
      <c r="G50" s="1483"/>
      <c r="H50" s="1483"/>
      <c r="I50" s="1484"/>
    </row>
    <row r="51" spans="1:9" s="965" customFormat="1" ht="16.5">
      <c r="A51" s="1514"/>
      <c r="B51" s="1438"/>
      <c r="C51" s="1438"/>
      <c r="D51" s="1438"/>
      <c r="E51" s="1482"/>
      <c r="F51" s="1483"/>
      <c r="G51" s="1483"/>
      <c r="H51" s="1483"/>
      <c r="I51" s="1484"/>
    </row>
    <row r="52" spans="1:9" s="965" customFormat="1" ht="18" customHeight="1">
      <c r="A52" s="1514"/>
      <c r="B52" s="1438"/>
      <c r="C52" s="1438"/>
      <c r="D52" s="1438"/>
      <c r="E52" s="1485"/>
      <c r="F52" s="1486"/>
      <c r="G52" s="1486"/>
      <c r="H52" s="1486"/>
      <c r="I52" s="1487"/>
    </row>
    <row r="53" spans="1:9" s="965" customFormat="1" ht="30" customHeight="1">
      <c r="A53" s="1514"/>
      <c r="B53" s="1438" t="s">
        <v>593</v>
      </c>
      <c r="C53" s="1438"/>
      <c r="D53" s="1438"/>
      <c r="E53" s="1500" t="s">
        <v>594</v>
      </c>
      <c r="F53" s="1500"/>
      <c r="G53" s="1500"/>
      <c r="H53" s="1500"/>
      <c r="I53" s="1500"/>
    </row>
    <row r="54" spans="1:9" s="965" customFormat="1" ht="16.5">
      <c r="A54" s="1514"/>
      <c r="B54" s="1438"/>
      <c r="C54" s="1438"/>
      <c r="D54" s="1438"/>
      <c r="E54" s="1501" t="s">
        <v>600</v>
      </c>
      <c r="F54" s="1501"/>
      <c r="G54" s="1501"/>
      <c r="H54" s="1501"/>
      <c r="I54" s="1501"/>
    </row>
    <row r="55" spans="1:9" s="965" customFormat="1" ht="42.75" customHeight="1">
      <c r="A55" s="1514"/>
      <c r="B55" s="1438"/>
      <c r="C55" s="1438"/>
      <c r="D55" s="1438"/>
      <c r="E55" s="1502" t="s">
        <v>601</v>
      </c>
      <c r="F55" s="1502"/>
      <c r="G55" s="1502"/>
      <c r="H55" s="1502"/>
      <c r="I55" s="1502"/>
    </row>
    <row r="56" spans="1:9" s="965" customFormat="1" ht="51" customHeight="1">
      <c r="A56" s="1514"/>
      <c r="B56" s="1438"/>
      <c r="C56" s="1438"/>
      <c r="D56" s="1438"/>
      <c r="E56" s="1503" t="s">
        <v>602</v>
      </c>
      <c r="F56" s="1504"/>
      <c r="G56" s="1504"/>
      <c r="H56" s="1504"/>
      <c r="I56" s="1505"/>
    </row>
    <row r="57" spans="1:9" s="965" customFormat="1" ht="36.75" customHeight="1">
      <c r="A57" s="1514"/>
      <c r="B57" s="1438"/>
      <c r="C57" s="1438"/>
      <c r="D57" s="1438"/>
      <c r="E57" s="1506" t="s">
        <v>687</v>
      </c>
      <c r="F57" s="1506"/>
      <c r="G57" s="1506"/>
      <c r="H57" s="1506"/>
      <c r="I57" s="1506"/>
    </row>
    <row r="58" spans="1:9" s="965" customFormat="1" ht="16.5">
      <c r="A58" s="1514"/>
      <c r="B58" s="1438"/>
      <c r="C58" s="1438"/>
      <c r="D58" s="1438"/>
      <c r="E58" s="1507" t="s">
        <v>600</v>
      </c>
      <c r="F58" s="1507"/>
      <c r="G58" s="1507"/>
      <c r="H58" s="1507"/>
      <c r="I58" s="1507"/>
    </row>
    <row r="59" spans="1:9" s="965" customFormat="1" ht="51" customHeight="1">
      <c r="A59" s="1514"/>
      <c r="B59" s="1438"/>
      <c r="C59" s="1438"/>
      <c r="D59" s="1438"/>
      <c r="E59" s="1512" t="s">
        <v>595</v>
      </c>
      <c r="F59" s="1512"/>
      <c r="G59" s="1512"/>
      <c r="H59" s="1512"/>
      <c r="I59" s="1512"/>
    </row>
    <row r="60" spans="1:9" s="965" customFormat="1" ht="34.5" customHeight="1">
      <c r="A60" s="1514"/>
      <c r="B60" s="1438"/>
      <c r="C60" s="1438"/>
      <c r="D60" s="1438"/>
      <c r="E60" s="1506" t="s">
        <v>596</v>
      </c>
      <c r="F60" s="1506"/>
      <c r="G60" s="1506"/>
      <c r="H60" s="1506"/>
      <c r="I60" s="1506"/>
    </row>
    <row r="61" spans="1:9" s="965" customFormat="1" ht="16.5">
      <c r="A61" s="1514"/>
      <c r="B61" s="1438"/>
      <c r="C61" s="1438"/>
      <c r="D61" s="1438"/>
      <c r="E61" s="1507" t="s">
        <v>600</v>
      </c>
      <c r="F61" s="1507"/>
      <c r="G61" s="1507"/>
      <c r="H61" s="1507"/>
      <c r="I61" s="1507"/>
    </row>
    <row r="62" spans="1:9" s="965" customFormat="1" ht="47.25" customHeight="1">
      <c r="A62" s="1514"/>
      <c r="B62" s="1438"/>
      <c r="C62" s="1438"/>
      <c r="D62" s="1438"/>
      <c r="E62" s="1512" t="s">
        <v>597</v>
      </c>
      <c r="F62" s="1512"/>
      <c r="G62" s="1512"/>
      <c r="H62" s="1512"/>
      <c r="I62" s="1512"/>
    </row>
    <row r="63" spans="1:9" s="965" customFormat="1" ht="9" customHeight="1">
      <c r="A63" s="1441"/>
      <c r="B63" s="1441"/>
      <c r="C63" s="1441"/>
      <c r="D63" s="1441"/>
      <c r="E63" s="1441"/>
      <c r="F63" s="1441"/>
      <c r="G63" s="1441"/>
      <c r="H63" s="1441"/>
      <c r="I63" s="1441"/>
    </row>
    <row r="64" spans="1:9" s="965" customFormat="1" ht="16.5">
      <c r="A64" s="1469" t="s">
        <v>604</v>
      </c>
      <c r="B64" s="1470"/>
      <c r="C64" s="1470"/>
      <c r="D64" s="1470"/>
      <c r="E64" s="1470"/>
      <c r="F64" s="1470"/>
      <c r="G64" s="1470"/>
      <c r="H64" s="1470"/>
      <c r="I64" s="1471"/>
    </row>
    <row r="65" spans="1:10" s="965" customFormat="1" ht="25.5" customHeight="1">
      <c r="A65" s="1495" t="s">
        <v>605</v>
      </c>
      <c r="B65" s="1496"/>
      <c r="C65" s="1496"/>
      <c r="D65" s="1496"/>
      <c r="E65" s="1496"/>
      <c r="F65" s="1496"/>
      <c r="G65" s="1496"/>
      <c r="H65" s="1496"/>
      <c r="I65" s="1497"/>
    </row>
    <row r="66" spans="1:10" s="965" customFormat="1" ht="33" customHeight="1">
      <c r="A66" s="1515" t="s">
        <v>606</v>
      </c>
      <c r="B66" s="1516"/>
      <c r="C66" s="1516"/>
      <c r="D66" s="1516"/>
      <c r="E66" s="1516"/>
      <c r="F66" s="1516"/>
      <c r="G66" s="1516"/>
      <c r="H66" s="1516"/>
      <c r="I66" s="1517"/>
    </row>
    <row r="67" spans="1:10" s="965" customFormat="1" ht="35.25" customHeight="1">
      <c r="A67" s="1515" t="s">
        <v>607</v>
      </c>
      <c r="B67" s="1516"/>
      <c r="C67" s="1516"/>
      <c r="D67" s="1516"/>
      <c r="E67" s="1516"/>
      <c r="F67" s="1516"/>
      <c r="G67" s="1516"/>
      <c r="H67" s="1516"/>
      <c r="I67" s="1517"/>
    </row>
    <row r="68" spans="1:10" s="965" customFormat="1" ht="20.25" customHeight="1">
      <c r="A68" s="1495" t="s">
        <v>608</v>
      </c>
      <c r="B68" s="1496"/>
      <c r="C68" s="1496"/>
      <c r="D68" s="1496"/>
      <c r="E68" s="1496"/>
      <c r="F68" s="1496"/>
      <c r="G68" s="1496"/>
      <c r="H68" s="1496"/>
      <c r="I68" s="1497"/>
    </row>
    <row r="69" spans="1:10" s="965" customFormat="1" ht="20.25" customHeight="1">
      <c r="A69" s="1495" t="s">
        <v>609</v>
      </c>
      <c r="B69" s="1496"/>
      <c r="C69" s="1496"/>
      <c r="D69" s="1496"/>
      <c r="E69" s="1496"/>
      <c r="F69" s="1496"/>
      <c r="G69" s="1496"/>
      <c r="H69" s="1496"/>
      <c r="I69" s="1497"/>
    </row>
    <row r="70" spans="1:10" s="965" customFormat="1" ht="20.25" customHeight="1">
      <c r="A70" s="1518" t="s">
        <v>610</v>
      </c>
      <c r="B70" s="1519"/>
      <c r="C70" s="1519"/>
      <c r="D70" s="1519"/>
      <c r="E70" s="1519"/>
      <c r="F70" s="1519"/>
      <c r="G70" s="1519"/>
      <c r="H70" s="1519"/>
      <c r="I70" s="1520"/>
    </row>
    <row r="71" spans="1:10" s="965" customFormat="1" ht="23.25" customHeight="1">
      <c r="A71" s="1473" t="s">
        <v>611</v>
      </c>
      <c r="B71" s="1474"/>
      <c r="C71" s="1474"/>
      <c r="D71" s="1474"/>
      <c r="E71" s="1474"/>
      <c r="F71" s="1474"/>
      <c r="G71" s="1474"/>
      <c r="H71" s="1474"/>
      <c r="I71" s="1475"/>
    </row>
    <row r="72" spans="1:10" s="974" customFormat="1" ht="29.25" customHeight="1">
      <c r="A72" s="1491" t="s">
        <v>670</v>
      </c>
      <c r="B72" s="1492"/>
      <c r="C72" s="1492"/>
      <c r="D72" s="1492"/>
      <c r="E72" s="1492"/>
      <c r="F72" s="1492"/>
      <c r="G72" s="1492"/>
      <c r="H72" s="1492"/>
      <c r="I72" s="1493"/>
    </row>
    <row r="73" spans="1:10" s="965" customFormat="1" ht="151.5" customHeight="1">
      <c r="A73" s="1476" t="s">
        <v>612</v>
      </c>
      <c r="B73" s="1477"/>
      <c r="C73" s="1477"/>
      <c r="D73" s="1477"/>
      <c r="E73" s="1477"/>
      <c r="F73" s="1477"/>
      <c r="G73" s="1477"/>
      <c r="H73" s="1477"/>
      <c r="I73" s="1478"/>
    </row>
    <row r="74" spans="1:10" s="965" customFormat="1" ht="153.75" customHeight="1">
      <c r="A74" s="1476" t="s">
        <v>613</v>
      </c>
      <c r="B74" s="1477"/>
      <c r="C74" s="1477"/>
      <c r="D74" s="1477"/>
      <c r="E74" s="1477"/>
      <c r="F74" s="1477"/>
      <c r="G74" s="1477"/>
      <c r="H74" s="1477"/>
      <c r="I74" s="1478"/>
    </row>
    <row r="75" spans="1:10" s="965" customFormat="1" ht="78.75" customHeight="1">
      <c r="A75" s="1488" t="s">
        <v>614</v>
      </c>
      <c r="B75" s="1489"/>
      <c r="C75" s="1489"/>
      <c r="D75" s="1489"/>
      <c r="E75" s="1489"/>
      <c r="F75" s="1489"/>
      <c r="G75" s="1489"/>
      <c r="H75" s="1489"/>
      <c r="I75" s="1490"/>
    </row>
    <row r="76" spans="1:10" s="965" customFormat="1" ht="9" customHeight="1">
      <c r="A76" s="1527"/>
      <c r="B76" s="1527"/>
      <c r="C76" s="1527"/>
      <c r="D76" s="1527"/>
      <c r="E76" s="1527"/>
      <c r="F76" s="1527"/>
      <c r="G76" s="1527"/>
      <c r="H76" s="1527"/>
      <c r="I76" s="1527"/>
    </row>
    <row r="77" spans="1:10" s="965" customFormat="1" ht="16.5">
      <c r="A77" s="1472" t="s">
        <v>615</v>
      </c>
      <c r="B77" s="1472"/>
      <c r="C77" s="1472"/>
      <c r="D77" s="1472"/>
      <c r="E77" s="1472"/>
      <c r="F77" s="1472"/>
      <c r="G77" s="1472"/>
      <c r="H77" s="1472"/>
      <c r="I77" s="1472"/>
      <c r="J77" s="975"/>
    </row>
    <row r="78" spans="1:10" s="965" customFormat="1" ht="16.5">
      <c r="A78" s="966" t="s">
        <v>571</v>
      </c>
      <c r="B78" s="1439" t="s">
        <v>572</v>
      </c>
      <c r="C78" s="1439"/>
      <c r="D78" s="1439"/>
      <c r="E78" s="1439"/>
      <c r="F78" s="1439"/>
      <c r="G78" s="1439"/>
      <c r="H78" s="1439"/>
      <c r="I78" s="1439"/>
      <c r="J78" s="975"/>
    </row>
    <row r="79" spans="1:10" s="965" customFormat="1" ht="33">
      <c r="A79" s="966" t="s">
        <v>573</v>
      </c>
      <c r="B79" s="1439" t="s">
        <v>676</v>
      </c>
      <c r="C79" s="1439"/>
      <c r="D79" s="1439"/>
      <c r="E79" s="1439"/>
      <c r="F79" s="1439"/>
      <c r="G79" s="1439"/>
      <c r="H79" s="1439"/>
      <c r="I79" s="1439"/>
      <c r="J79" s="975"/>
    </row>
    <row r="80" spans="1:10" s="965" customFormat="1" ht="16.5">
      <c r="A80" s="966" t="s">
        <v>574</v>
      </c>
      <c r="B80" s="1439" t="s">
        <v>677</v>
      </c>
      <c r="C80" s="1439"/>
      <c r="D80" s="1439"/>
      <c r="E80" s="1439"/>
      <c r="F80" s="1439"/>
      <c r="G80" s="1439"/>
      <c r="H80" s="1439"/>
      <c r="I80" s="1439"/>
      <c r="J80" s="975"/>
    </row>
    <row r="81" spans="1:10" s="965" customFormat="1" ht="16.5">
      <c r="A81" s="966" t="s">
        <v>575</v>
      </c>
      <c r="B81" s="1439" t="s">
        <v>576</v>
      </c>
      <c r="C81" s="1439"/>
      <c r="D81" s="1439"/>
      <c r="E81" s="1439"/>
      <c r="F81" s="1439"/>
      <c r="G81" s="1439"/>
      <c r="H81" s="1439"/>
      <c r="I81" s="1439"/>
      <c r="J81" s="975"/>
    </row>
    <row r="82" spans="1:10" s="974" customFormat="1" ht="22.5" customHeight="1">
      <c r="A82" s="1467" t="s">
        <v>671</v>
      </c>
      <c r="B82" s="1467"/>
      <c r="C82" s="1467"/>
      <c r="D82" s="1467"/>
      <c r="E82" s="1467"/>
      <c r="F82" s="1467"/>
      <c r="G82" s="1467"/>
      <c r="H82" s="1467"/>
      <c r="I82" s="1467"/>
    </row>
    <row r="83" spans="1:10" s="965" customFormat="1" ht="25.5" customHeight="1">
      <c r="A83" s="1433" t="s">
        <v>615</v>
      </c>
      <c r="B83" s="1433"/>
      <c r="C83" s="1433"/>
      <c r="D83" s="1433"/>
      <c r="E83" s="1433"/>
      <c r="F83" s="1433"/>
      <c r="G83" s="1433"/>
      <c r="H83" s="1433"/>
      <c r="I83" s="1433"/>
      <c r="J83" s="975"/>
    </row>
    <row r="84" spans="1:10" s="965" customFormat="1" ht="32.25" customHeight="1">
      <c r="A84" s="1431" t="s">
        <v>688</v>
      </c>
      <c r="B84" s="1431"/>
      <c r="C84" s="1431"/>
      <c r="D84" s="1431"/>
      <c r="E84" s="1432" t="s">
        <v>616</v>
      </c>
      <c r="F84" s="1432"/>
      <c r="G84" s="1432"/>
      <c r="H84" s="1432"/>
      <c r="I84" s="1432"/>
      <c r="J84" s="975"/>
    </row>
    <row r="85" spans="1:10" s="965" customFormat="1" ht="39" customHeight="1">
      <c r="A85" s="1431" t="s">
        <v>689</v>
      </c>
      <c r="B85" s="1431"/>
      <c r="C85" s="1431"/>
      <c r="D85" s="1431"/>
      <c r="E85" s="1432" t="s">
        <v>617</v>
      </c>
      <c r="F85" s="1432"/>
      <c r="G85" s="1432"/>
      <c r="H85" s="1432"/>
      <c r="I85" s="1432"/>
      <c r="J85" s="976"/>
    </row>
    <row r="86" spans="1:10" s="965" customFormat="1" ht="25.5" customHeight="1">
      <c r="A86" s="1433" t="s">
        <v>618</v>
      </c>
      <c r="B86" s="1433"/>
      <c r="C86" s="1433"/>
      <c r="D86" s="1433"/>
      <c r="E86" s="1433"/>
      <c r="F86" s="1433"/>
      <c r="G86" s="1433"/>
      <c r="H86" s="1433"/>
      <c r="I86" s="1433"/>
      <c r="J86" s="975"/>
    </row>
    <row r="87" spans="1:10" s="965" customFormat="1" ht="83.25" customHeight="1">
      <c r="A87" s="1431" t="s">
        <v>690</v>
      </c>
      <c r="B87" s="1431"/>
      <c r="C87" s="1431"/>
      <c r="D87" s="1431"/>
      <c r="E87" s="1432" t="s">
        <v>619</v>
      </c>
      <c r="F87" s="1432"/>
      <c r="G87" s="1432"/>
      <c r="H87" s="1432"/>
      <c r="I87" s="1432"/>
      <c r="J87" s="976"/>
    </row>
    <row r="88" spans="1:10" s="965" customFormat="1" ht="37.5" customHeight="1">
      <c r="A88" s="1431" t="s">
        <v>691</v>
      </c>
      <c r="B88" s="1431"/>
      <c r="C88" s="1431"/>
      <c r="D88" s="1431"/>
      <c r="E88" s="1432" t="s">
        <v>620</v>
      </c>
      <c r="F88" s="1432"/>
      <c r="G88" s="1432"/>
      <c r="H88" s="1432"/>
      <c r="I88" s="1432"/>
      <c r="J88" s="976"/>
    </row>
    <row r="89" spans="1:10" s="965" customFormat="1" ht="33" customHeight="1">
      <c r="A89" s="1431" t="s">
        <v>692</v>
      </c>
      <c r="B89" s="1431"/>
      <c r="C89" s="1431"/>
      <c r="D89" s="1431"/>
      <c r="E89" s="1432" t="s">
        <v>621</v>
      </c>
      <c r="F89" s="1432"/>
      <c r="G89" s="1432"/>
      <c r="H89" s="1432"/>
      <c r="I89" s="1432"/>
      <c r="J89" s="976"/>
    </row>
    <row r="90" spans="1:10" s="965" customFormat="1" ht="31.5" customHeight="1">
      <c r="A90" s="1431" t="s">
        <v>693</v>
      </c>
      <c r="B90" s="1431"/>
      <c r="C90" s="1431"/>
      <c r="D90" s="1431"/>
      <c r="E90" s="1432" t="s">
        <v>622</v>
      </c>
      <c r="F90" s="1432"/>
      <c r="G90" s="1432"/>
      <c r="H90" s="1432"/>
      <c r="I90" s="1432"/>
      <c r="J90" s="976"/>
    </row>
    <row r="91" spans="1:10" s="965" customFormat="1" ht="48.75" customHeight="1">
      <c r="A91" s="1431" t="s">
        <v>694</v>
      </c>
      <c r="B91" s="1431"/>
      <c r="C91" s="1431"/>
      <c r="D91" s="1431"/>
      <c r="E91" s="1432" t="s">
        <v>623</v>
      </c>
      <c r="F91" s="1432"/>
      <c r="G91" s="1432"/>
      <c r="H91" s="1432"/>
      <c r="I91" s="1432"/>
      <c r="J91" s="976"/>
    </row>
    <row r="92" spans="1:10" s="965" customFormat="1" ht="69" customHeight="1">
      <c r="A92" s="1431" t="s">
        <v>695</v>
      </c>
      <c r="B92" s="1431"/>
      <c r="C92" s="1431"/>
      <c r="D92" s="1431"/>
      <c r="E92" s="1432" t="s">
        <v>624</v>
      </c>
      <c r="F92" s="1432"/>
      <c r="G92" s="1432"/>
      <c r="H92" s="1432"/>
      <c r="I92" s="1432"/>
      <c r="J92" s="976"/>
    </row>
    <row r="93" spans="1:10" s="965" customFormat="1" ht="51.75" customHeight="1">
      <c r="A93" s="1431" t="s">
        <v>696</v>
      </c>
      <c r="B93" s="1431"/>
      <c r="C93" s="1431"/>
      <c r="D93" s="1431"/>
      <c r="E93" s="1432" t="s">
        <v>625</v>
      </c>
      <c r="F93" s="1432"/>
      <c r="G93" s="1432"/>
      <c r="H93" s="1432"/>
      <c r="I93" s="1432"/>
      <c r="J93" s="976"/>
    </row>
    <row r="94" spans="1:10" s="965" customFormat="1" ht="33" customHeight="1">
      <c r="A94" s="1431" t="s">
        <v>697</v>
      </c>
      <c r="B94" s="1431"/>
      <c r="C94" s="1431"/>
      <c r="D94" s="1431"/>
      <c r="E94" s="1432" t="s">
        <v>626</v>
      </c>
      <c r="F94" s="1432"/>
      <c r="G94" s="1432"/>
      <c r="H94" s="1432"/>
      <c r="I94" s="1432"/>
      <c r="J94" s="976"/>
    </row>
    <row r="95" spans="1:10" s="965" customFormat="1" ht="34.5" customHeight="1">
      <c r="A95" s="1431" t="s">
        <v>698</v>
      </c>
      <c r="B95" s="1431"/>
      <c r="C95" s="1431"/>
      <c r="D95" s="1431"/>
      <c r="E95" s="1432" t="s">
        <v>627</v>
      </c>
      <c r="F95" s="1432"/>
      <c r="G95" s="1432"/>
      <c r="H95" s="1432"/>
      <c r="I95" s="1432"/>
      <c r="J95" s="976"/>
    </row>
    <row r="96" spans="1:10" s="965" customFormat="1" ht="21" customHeight="1">
      <c r="A96" s="1433" t="s">
        <v>628</v>
      </c>
      <c r="B96" s="1433"/>
      <c r="C96" s="1433"/>
      <c r="D96" s="1433"/>
      <c r="E96" s="1433"/>
      <c r="F96" s="1433"/>
      <c r="G96" s="1433"/>
      <c r="H96" s="1433"/>
      <c r="I96" s="1433"/>
      <c r="J96" s="975"/>
    </row>
    <row r="97" spans="1:10" s="965" customFormat="1" ht="21.75" customHeight="1">
      <c r="A97" s="1431" t="s">
        <v>699</v>
      </c>
      <c r="B97" s="1431"/>
      <c r="C97" s="1431"/>
      <c r="D97" s="1431"/>
      <c r="E97" s="1432" t="s">
        <v>629</v>
      </c>
      <c r="F97" s="1432"/>
      <c r="G97" s="1432"/>
      <c r="H97" s="1432"/>
      <c r="I97" s="1432"/>
      <c r="J97" s="976"/>
    </row>
    <row r="98" spans="1:10" s="965" customFormat="1" ht="24" customHeight="1">
      <c r="A98" s="1431" t="s">
        <v>700</v>
      </c>
      <c r="B98" s="1431"/>
      <c r="C98" s="1431"/>
      <c r="D98" s="1431"/>
      <c r="E98" s="1432" t="s">
        <v>630</v>
      </c>
      <c r="F98" s="1432"/>
      <c r="G98" s="1432"/>
      <c r="H98" s="1432"/>
      <c r="I98" s="1432"/>
      <c r="J98" s="976"/>
    </row>
    <row r="99" spans="1:10" s="965" customFormat="1" ht="18" customHeight="1">
      <c r="A99" s="1431" t="s">
        <v>701</v>
      </c>
      <c r="B99" s="1431"/>
      <c r="C99" s="1431"/>
      <c r="D99" s="1431"/>
      <c r="E99" s="1432" t="s">
        <v>631</v>
      </c>
      <c r="F99" s="1432"/>
      <c r="G99" s="1432"/>
      <c r="H99" s="1432"/>
      <c r="I99" s="1432"/>
      <c r="J99" s="976"/>
    </row>
    <row r="100" spans="1:10" s="965" customFormat="1" ht="33.75" customHeight="1">
      <c r="A100" s="1431" t="s">
        <v>702</v>
      </c>
      <c r="B100" s="1431"/>
      <c r="C100" s="1431"/>
      <c r="D100" s="1431"/>
      <c r="E100" s="1432" t="s">
        <v>632</v>
      </c>
      <c r="F100" s="1432"/>
      <c r="G100" s="1432"/>
      <c r="H100" s="1432"/>
      <c r="I100" s="1432"/>
      <c r="J100" s="976"/>
    </row>
    <row r="101" spans="1:10" s="965" customFormat="1" ht="15" customHeight="1">
      <c r="A101" s="1431" t="s">
        <v>703</v>
      </c>
      <c r="B101" s="1431"/>
      <c r="C101" s="1431"/>
      <c r="D101" s="1431"/>
      <c r="E101" s="1432" t="s">
        <v>633</v>
      </c>
      <c r="F101" s="1432"/>
      <c r="G101" s="1432"/>
      <c r="H101" s="1432"/>
      <c r="I101" s="1432"/>
      <c r="J101" s="976"/>
    </row>
    <row r="102" spans="1:10" s="965" customFormat="1" ht="32.25" customHeight="1">
      <c r="A102" s="1431" t="s">
        <v>704</v>
      </c>
      <c r="B102" s="1431"/>
      <c r="C102" s="1431"/>
      <c r="D102" s="1431"/>
      <c r="E102" s="1432" t="s">
        <v>634</v>
      </c>
      <c r="F102" s="1432"/>
      <c r="G102" s="1432"/>
      <c r="H102" s="1432"/>
      <c r="I102" s="1432"/>
      <c r="J102" s="976"/>
    </row>
    <row r="103" spans="1:10" s="965" customFormat="1" ht="36" customHeight="1">
      <c r="A103" s="1431" t="s">
        <v>705</v>
      </c>
      <c r="B103" s="1431"/>
      <c r="C103" s="1431"/>
      <c r="D103" s="1431"/>
      <c r="E103" s="1432" t="s">
        <v>635</v>
      </c>
      <c r="F103" s="1432"/>
      <c r="G103" s="1432"/>
      <c r="H103" s="1432"/>
      <c r="I103" s="1432"/>
      <c r="J103" s="976"/>
    </row>
    <row r="104" spans="1:10" s="965" customFormat="1" ht="18.75" customHeight="1">
      <c r="A104" s="1433" t="s">
        <v>636</v>
      </c>
      <c r="B104" s="1433"/>
      <c r="C104" s="1433"/>
      <c r="D104" s="1433"/>
      <c r="E104" s="1433"/>
      <c r="F104" s="1433"/>
      <c r="G104" s="1433"/>
      <c r="H104" s="1433"/>
      <c r="I104" s="1433"/>
      <c r="J104" s="975"/>
    </row>
    <row r="105" spans="1:10" s="965" customFormat="1" ht="32.25" customHeight="1">
      <c r="A105" s="1431" t="s">
        <v>706</v>
      </c>
      <c r="B105" s="1431"/>
      <c r="C105" s="1431"/>
      <c r="D105" s="1431"/>
      <c r="E105" s="1432" t="s">
        <v>637</v>
      </c>
      <c r="F105" s="1432"/>
      <c r="G105" s="1432"/>
      <c r="H105" s="1432"/>
      <c r="I105" s="1432"/>
      <c r="J105" s="976"/>
    </row>
    <row r="106" spans="1:10" s="965" customFormat="1" ht="22.5" customHeight="1">
      <c r="A106" s="1431" t="s">
        <v>707</v>
      </c>
      <c r="B106" s="1431"/>
      <c r="C106" s="1431"/>
      <c r="D106" s="1431"/>
      <c r="E106" s="1432" t="s">
        <v>638</v>
      </c>
      <c r="F106" s="1432"/>
      <c r="G106" s="1432"/>
      <c r="H106" s="1432"/>
      <c r="I106" s="1432"/>
      <c r="J106" s="976"/>
    </row>
    <row r="107" spans="1:10" s="965" customFormat="1" ht="36.75" customHeight="1">
      <c r="A107" s="1431" t="s">
        <v>708</v>
      </c>
      <c r="B107" s="1431"/>
      <c r="C107" s="1431"/>
      <c r="D107" s="1431"/>
      <c r="E107" s="1432" t="s">
        <v>639</v>
      </c>
      <c r="F107" s="1432"/>
      <c r="G107" s="1432"/>
      <c r="H107" s="1432"/>
      <c r="I107" s="1432"/>
      <c r="J107" s="976"/>
    </row>
    <row r="108" spans="1:10" s="965" customFormat="1" ht="52.5" customHeight="1">
      <c r="A108" s="1431" t="s">
        <v>709</v>
      </c>
      <c r="B108" s="1431"/>
      <c r="C108" s="1431"/>
      <c r="D108" s="1431"/>
      <c r="E108" s="1432" t="s">
        <v>640</v>
      </c>
      <c r="F108" s="1432"/>
      <c r="G108" s="1432"/>
      <c r="H108" s="1432"/>
      <c r="I108" s="1432"/>
      <c r="J108" s="976"/>
    </row>
    <row r="109" spans="1:10" s="965" customFormat="1" ht="51.75" customHeight="1">
      <c r="A109" s="1431" t="s">
        <v>710</v>
      </c>
      <c r="B109" s="1431"/>
      <c r="C109" s="1431"/>
      <c r="D109" s="1431"/>
      <c r="E109" s="1432" t="s">
        <v>641</v>
      </c>
      <c r="F109" s="1432"/>
      <c r="G109" s="1432"/>
      <c r="H109" s="1432"/>
      <c r="I109" s="1432"/>
      <c r="J109" s="976"/>
    </row>
    <row r="110" spans="1:10" s="965" customFormat="1" ht="15" customHeight="1">
      <c r="A110" s="1431" t="s">
        <v>711</v>
      </c>
      <c r="B110" s="1431"/>
      <c r="C110" s="1431"/>
      <c r="D110" s="1431"/>
      <c r="E110" s="1432" t="s">
        <v>642</v>
      </c>
      <c r="F110" s="1432"/>
      <c r="G110" s="1432"/>
      <c r="H110" s="1432"/>
      <c r="I110" s="1432"/>
      <c r="J110" s="976"/>
    </row>
    <row r="111" spans="1:10" s="965" customFormat="1" ht="34.5" customHeight="1">
      <c r="A111" s="1431" t="s">
        <v>712</v>
      </c>
      <c r="B111" s="1431" t="s">
        <v>635</v>
      </c>
      <c r="C111" s="1431"/>
      <c r="D111" s="1431"/>
      <c r="E111" s="1432" t="s">
        <v>635</v>
      </c>
      <c r="F111" s="1432"/>
      <c r="G111" s="1432"/>
      <c r="H111" s="1432"/>
      <c r="I111" s="1432"/>
      <c r="J111" s="976"/>
    </row>
    <row r="112" spans="1:10" s="965" customFormat="1" ht="27.75" customHeight="1">
      <c r="A112" s="1433" t="s">
        <v>643</v>
      </c>
      <c r="B112" s="1433"/>
      <c r="C112" s="1433"/>
      <c r="D112" s="1433"/>
      <c r="E112" s="1433"/>
      <c r="F112" s="1433"/>
      <c r="G112" s="1433"/>
      <c r="H112" s="1433"/>
      <c r="I112" s="1433"/>
      <c r="J112" s="975"/>
    </row>
    <row r="113" spans="1:10" s="965" customFormat="1" ht="33.75" customHeight="1">
      <c r="A113" s="1431" t="s">
        <v>713</v>
      </c>
      <c r="B113" s="1431"/>
      <c r="C113" s="1431"/>
      <c r="D113" s="1431"/>
      <c r="E113" s="1432" t="s">
        <v>644</v>
      </c>
      <c r="F113" s="1432"/>
      <c r="G113" s="1432"/>
      <c r="H113" s="1432"/>
      <c r="I113" s="1432"/>
      <c r="J113" s="976"/>
    </row>
    <row r="114" spans="1:10" s="965" customFormat="1" ht="16.5">
      <c r="A114" s="1431" t="s">
        <v>714</v>
      </c>
      <c r="B114" s="1431"/>
      <c r="C114" s="1431"/>
      <c r="D114" s="1431"/>
      <c r="E114" s="1432"/>
      <c r="F114" s="1432"/>
      <c r="G114" s="1432"/>
      <c r="H114" s="1432"/>
      <c r="I114" s="1432"/>
      <c r="J114" s="976"/>
    </row>
    <row r="115" spans="1:10" s="965" customFormat="1" ht="52.5" customHeight="1">
      <c r="A115" s="1431" t="s">
        <v>715</v>
      </c>
      <c r="B115" s="1431"/>
      <c r="C115" s="1431"/>
      <c r="D115" s="1431"/>
      <c r="E115" s="1432" t="s">
        <v>645</v>
      </c>
      <c r="F115" s="1432"/>
      <c r="G115" s="1432"/>
      <c r="H115" s="1432"/>
      <c r="I115" s="1432"/>
      <c r="J115" s="976"/>
    </row>
    <row r="116" spans="1:10" s="965" customFormat="1" ht="33" customHeight="1">
      <c r="A116" s="1431" t="s">
        <v>716</v>
      </c>
      <c r="B116" s="1431"/>
      <c r="C116" s="1431"/>
      <c r="D116" s="1431"/>
      <c r="E116" s="1432" t="s">
        <v>646</v>
      </c>
      <c r="F116" s="1432"/>
      <c r="G116" s="1432"/>
      <c r="H116" s="1432"/>
      <c r="I116" s="1432"/>
      <c r="J116" s="976"/>
    </row>
    <row r="117" spans="1:10" s="965" customFormat="1" ht="33.75" customHeight="1">
      <c r="A117" s="1431" t="s">
        <v>717</v>
      </c>
      <c r="B117" s="1431"/>
      <c r="C117" s="1431"/>
      <c r="D117" s="1431"/>
      <c r="E117" s="1432" t="s">
        <v>647</v>
      </c>
      <c r="F117" s="1432"/>
      <c r="G117" s="1432"/>
      <c r="H117" s="1432"/>
      <c r="I117" s="1432"/>
      <c r="J117" s="976"/>
    </row>
    <row r="118" spans="1:10" s="965" customFormat="1" ht="33.75" customHeight="1">
      <c r="A118" s="1431" t="s">
        <v>718</v>
      </c>
      <c r="B118" s="1431"/>
      <c r="C118" s="1431"/>
      <c r="D118" s="1431"/>
      <c r="E118" s="1432" t="s">
        <v>648</v>
      </c>
      <c r="F118" s="1432"/>
      <c r="G118" s="1432"/>
      <c r="H118" s="1432"/>
      <c r="I118" s="1432"/>
      <c r="J118" s="976"/>
    </row>
    <row r="119" spans="1:10" s="965" customFormat="1" ht="22.5" customHeight="1">
      <c r="A119" s="1433" t="s">
        <v>649</v>
      </c>
      <c r="B119" s="1433"/>
      <c r="C119" s="1433"/>
      <c r="D119" s="1433"/>
      <c r="E119" s="1433"/>
      <c r="F119" s="1433"/>
      <c r="G119" s="1433"/>
      <c r="H119" s="1433"/>
      <c r="I119" s="1433"/>
      <c r="J119" s="975"/>
    </row>
    <row r="120" spans="1:10" s="965" customFormat="1" ht="15" customHeight="1">
      <c r="A120" s="1431" t="s">
        <v>719</v>
      </c>
      <c r="B120" s="1431"/>
      <c r="C120" s="1431"/>
      <c r="D120" s="1431"/>
      <c r="E120" s="1438" t="s">
        <v>650</v>
      </c>
      <c r="F120" s="1438"/>
      <c r="G120" s="1438"/>
      <c r="H120" s="1438"/>
      <c r="I120" s="1438"/>
      <c r="J120" s="975"/>
    </row>
    <row r="121" spans="1:10" s="965" customFormat="1" ht="36" customHeight="1">
      <c r="A121" s="1431" t="s">
        <v>720</v>
      </c>
      <c r="B121" s="1431"/>
      <c r="C121" s="1431"/>
      <c r="D121" s="1431"/>
      <c r="E121" s="1438"/>
      <c r="F121" s="1438"/>
      <c r="G121" s="1438"/>
      <c r="H121" s="1438"/>
      <c r="I121" s="1438"/>
      <c r="J121" s="975"/>
    </row>
    <row r="122" spans="1:10" s="965" customFormat="1" ht="36" customHeight="1">
      <c r="A122" s="1431" t="s">
        <v>721</v>
      </c>
      <c r="B122" s="1431"/>
      <c r="C122" s="1431"/>
      <c r="D122" s="1431"/>
      <c r="E122" s="1438"/>
      <c r="F122" s="1438"/>
      <c r="G122" s="1438"/>
      <c r="H122" s="1438"/>
      <c r="I122" s="1438"/>
      <c r="J122" s="975"/>
    </row>
    <row r="123" spans="1:10" s="965" customFormat="1" ht="35.25" customHeight="1">
      <c r="A123" s="1431" t="s">
        <v>722</v>
      </c>
      <c r="B123" s="1431"/>
      <c r="C123" s="1431"/>
      <c r="D123" s="1431"/>
      <c r="E123" s="1438"/>
      <c r="F123" s="1438"/>
      <c r="G123" s="1438"/>
      <c r="H123" s="1438"/>
      <c r="I123" s="1438"/>
      <c r="J123" s="975"/>
    </row>
    <row r="124" spans="1:10" s="965" customFormat="1" ht="24" customHeight="1">
      <c r="A124" s="1433" t="s">
        <v>651</v>
      </c>
      <c r="B124" s="1433"/>
      <c r="C124" s="1433"/>
      <c r="D124" s="1433"/>
      <c r="E124" s="1433"/>
      <c r="F124" s="1433"/>
      <c r="G124" s="1433"/>
      <c r="H124" s="1433"/>
      <c r="I124" s="1433"/>
      <c r="J124" s="975"/>
    </row>
    <row r="125" spans="1:10" s="965" customFormat="1" ht="32.25" customHeight="1">
      <c r="A125" s="1431" t="s">
        <v>723</v>
      </c>
      <c r="B125" s="1431"/>
      <c r="C125" s="1431"/>
      <c r="D125" s="1431"/>
      <c r="E125" s="1432" t="s">
        <v>652</v>
      </c>
      <c r="F125" s="1432"/>
      <c r="G125" s="1432"/>
      <c r="H125" s="1432"/>
      <c r="I125" s="1432"/>
      <c r="J125" s="975"/>
    </row>
    <row r="126" spans="1:10" s="965" customFormat="1" ht="39" customHeight="1">
      <c r="A126" s="1431" t="s">
        <v>724</v>
      </c>
      <c r="B126" s="1431"/>
      <c r="C126" s="1431"/>
      <c r="D126" s="1431"/>
      <c r="E126" s="1432" t="s">
        <v>653</v>
      </c>
      <c r="F126" s="1432"/>
      <c r="G126" s="1432"/>
      <c r="H126" s="1432"/>
      <c r="I126" s="1432"/>
      <c r="J126" s="975"/>
    </row>
    <row r="127" spans="1:10" s="965" customFormat="1" ht="15" customHeight="1">
      <c r="A127" s="1431" t="s">
        <v>725</v>
      </c>
      <c r="B127" s="1431"/>
      <c r="C127" s="1431"/>
      <c r="D127" s="1431"/>
      <c r="E127" s="1432" t="s">
        <v>654</v>
      </c>
      <c r="F127" s="1432"/>
      <c r="G127" s="1432"/>
      <c r="H127" s="1432"/>
      <c r="I127" s="1432"/>
      <c r="J127" s="975"/>
    </row>
    <row r="128" spans="1:10" s="965" customFormat="1" ht="35.25" customHeight="1">
      <c r="A128" s="1431" t="s">
        <v>726</v>
      </c>
      <c r="B128" s="1431"/>
      <c r="C128" s="1431"/>
      <c r="D128" s="1431"/>
      <c r="E128" s="1432" t="s">
        <v>655</v>
      </c>
      <c r="F128" s="1432"/>
      <c r="G128" s="1432"/>
      <c r="H128" s="1432"/>
      <c r="I128" s="1432"/>
      <c r="J128" s="975"/>
    </row>
    <row r="129" spans="1:10" s="965" customFormat="1" ht="39" customHeight="1">
      <c r="A129" s="1431" t="s">
        <v>727</v>
      </c>
      <c r="B129" s="1431"/>
      <c r="C129" s="1431"/>
      <c r="D129" s="1431"/>
      <c r="E129" s="1432" t="s">
        <v>656</v>
      </c>
      <c r="F129" s="1432"/>
      <c r="G129" s="1432"/>
      <c r="H129" s="1432"/>
      <c r="I129" s="1432"/>
      <c r="J129" s="975"/>
    </row>
    <row r="130" spans="1:10" s="965" customFormat="1" ht="19.5" customHeight="1">
      <c r="A130" s="1433" t="s">
        <v>657</v>
      </c>
      <c r="B130" s="1433"/>
      <c r="C130" s="1433"/>
      <c r="D130" s="1433"/>
      <c r="E130" s="1433"/>
      <c r="F130" s="1433"/>
      <c r="G130" s="1433"/>
      <c r="H130" s="1433"/>
      <c r="I130" s="1433"/>
      <c r="J130" s="975"/>
    </row>
    <row r="131" spans="1:10" s="965" customFormat="1" ht="30.75" customHeight="1">
      <c r="A131" s="1431" t="s">
        <v>728</v>
      </c>
      <c r="B131" s="1431"/>
      <c r="C131" s="1431"/>
      <c r="D131" s="1431"/>
      <c r="E131" s="1432" t="s">
        <v>658</v>
      </c>
      <c r="F131" s="1432"/>
      <c r="G131" s="1432"/>
      <c r="H131" s="1432"/>
      <c r="I131" s="1432"/>
      <c r="J131" s="975"/>
    </row>
    <row r="132" spans="1:10" s="965" customFormat="1" ht="36" customHeight="1">
      <c r="A132" s="1431" t="s">
        <v>729</v>
      </c>
      <c r="B132" s="1431"/>
      <c r="C132" s="1431"/>
      <c r="D132" s="1431"/>
      <c r="E132" s="1432" t="s">
        <v>659</v>
      </c>
      <c r="F132" s="1432"/>
      <c r="G132" s="1432"/>
      <c r="H132" s="1432"/>
      <c r="I132" s="1432"/>
      <c r="J132" s="975"/>
    </row>
    <row r="133" spans="1:10" s="965" customFormat="1" ht="18.75" customHeight="1">
      <c r="A133" s="1433" t="s">
        <v>660</v>
      </c>
      <c r="B133" s="1433"/>
      <c r="C133" s="1433"/>
      <c r="D133" s="1433"/>
      <c r="E133" s="1433"/>
      <c r="F133" s="1433"/>
      <c r="G133" s="1433"/>
      <c r="H133" s="1433"/>
      <c r="I133" s="1433"/>
      <c r="J133" s="975"/>
    </row>
    <row r="134" spans="1:10" s="965" customFormat="1" ht="34.5" customHeight="1">
      <c r="A134" s="1431" t="s">
        <v>730</v>
      </c>
      <c r="B134" s="1431"/>
      <c r="C134" s="1431"/>
      <c r="D134" s="1431"/>
      <c r="E134" s="1432" t="s">
        <v>661</v>
      </c>
      <c r="F134" s="1432"/>
      <c r="G134" s="1432"/>
      <c r="H134" s="1432"/>
      <c r="I134" s="1432"/>
      <c r="J134" s="975"/>
    </row>
    <row r="135" spans="1:10" s="965" customFormat="1" ht="34.5" customHeight="1">
      <c r="A135" s="1431" t="s">
        <v>731</v>
      </c>
      <c r="B135" s="1431"/>
      <c r="C135" s="1431"/>
      <c r="D135" s="1431"/>
      <c r="E135" s="1432" t="s">
        <v>662</v>
      </c>
      <c r="F135" s="1432"/>
      <c r="G135" s="1432"/>
      <c r="H135" s="1432"/>
      <c r="I135" s="1432"/>
      <c r="J135" s="975"/>
    </row>
    <row r="136" spans="1:10" s="965" customFormat="1" ht="33.75" customHeight="1">
      <c r="A136" s="1431" t="s">
        <v>732</v>
      </c>
      <c r="B136" s="1431"/>
      <c r="C136" s="1431"/>
      <c r="D136" s="1431"/>
      <c r="E136" s="1432" t="s">
        <v>663</v>
      </c>
      <c r="F136" s="1432"/>
      <c r="G136" s="1432"/>
      <c r="H136" s="1432"/>
      <c r="I136" s="1432"/>
      <c r="J136" s="975"/>
    </row>
    <row r="137" spans="1:10" s="965" customFormat="1" ht="35.25" customHeight="1">
      <c r="A137" s="1431" t="s">
        <v>733</v>
      </c>
      <c r="B137" s="1431"/>
      <c r="C137" s="1431"/>
      <c r="D137" s="1431"/>
      <c r="E137" s="1432" t="s">
        <v>664</v>
      </c>
      <c r="F137" s="1432"/>
      <c r="G137" s="1432"/>
      <c r="H137" s="1432"/>
      <c r="I137" s="1432"/>
      <c r="J137" s="975"/>
    </row>
    <row r="138" spans="1:10" s="974" customFormat="1" ht="22.5" customHeight="1">
      <c r="A138" s="1467" t="s">
        <v>672</v>
      </c>
      <c r="B138" s="1467"/>
      <c r="C138" s="1467"/>
      <c r="D138" s="1467"/>
      <c r="E138" s="1467"/>
      <c r="F138" s="1467"/>
      <c r="G138" s="1467"/>
      <c r="H138" s="1467"/>
      <c r="I138" s="1467"/>
    </row>
    <row r="139" spans="1:10" s="965" customFormat="1" ht="22.5" customHeight="1">
      <c r="A139" s="1525" t="s">
        <v>675</v>
      </c>
      <c r="B139" s="1525"/>
      <c r="C139" s="1525"/>
      <c r="D139" s="1525"/>
      <c r="E139" s="1525"/>
      <c r="F139" s="1525"/>
      <c r="G139" s="1525"/>
      <c r="H139" s="1525"/>
      <c r="I139" s="1525"/>
    </row>
    <row r="140" spans="1:10" s="965" customFormat="1" ht="30" customHeight="1">
      <c r="A140" s="1521" t="str">
        <f>Athena!A5</f>
        <v xml:space="preserve">Fondo per l’Istituzione Scolastica (art. 2, comma 2, primo alinea del CCNL 7/8/2014) </v>
      </c>
      <c r="B140" s="1521"/>
      <c r="C140" s="1521"/>
      <c r="D140" s="1521"/>
      <c r="E140" s="1521"/>
      <c r="F140" s="1521"/>
      <c r="G140" s="1521"/>
      <c r="H140" s="1522">
        <f>Athena!B5</f>
        <v>0</v>
      </c>
      <c r="I140" s="1523"/>
    </row>
    <row r="141" spans="1:10" s="965" customFormat="1" ht="16.5" customHeight="1">
      <c r="A141" s="1521" t="str">
        <f>Athena!A6</f>
        <v>Funzioni strumentali al piano dell’offerta formativa (art. 2, comma 2, terzo alinea del CCNL 7/8/2014)</v>
      </c>
      <c r="B141" s="1521"/>
      <c r="C141" s="1521"/>
      <c r="D141" s="1521"/>
      <c r="E141" s="1521"/>
      <c r="F141" s="1521"/>
      <c r="G141" s="1521"/>
      <c r="H141" s="1522">
        <f>Athena!B6</f>
        <v>0</v>
      </c>
      <c r="I141" s="1523"/>
    </row>
    <row r="142" spans="1:10" s="965" customFormat="1" ht="54.75" customHeight="1">
      <c r="A142" s="1521" t="str">
        <f>Athena!A7</f>
        <v>Misure incentivanti per progetti relativi alle aree a rischio, a forte processo immigratorio e contro l’emarginazione scolastica (art. 2, comma 2, quinto alinea del CCNL 7/8/2014)</v>
      </c>
      <c r="B142" s="1521"/>
      <c r="C142" s="1521"/>
      <c r="D142" s="1521"/>
      <c r="E142" s="1521"/>
      <c r="F142" s="1521"/>
      <c r="G142" s="1521"/>
      <c r="H142" s="1522">
        <f>Athena!B7</f>
        <v>0</v>
      </c>
      <c r="I142" s="1523"/>
    </row>
    <row r="143" spans="1:10" s="965" customFormat="1" ht="16.5" customHeight="1">
      <c r="A143" s="1521" t="str">
        <f>Athena!A8</f>
        <v>Ore eccedenti per la sostituzione dei colleghi assenti (art. 30 del CCNL 29/11/2007)</v>
      </c>
      <c r="B143" s="1521"/>
      <c r="C143" s="1521"/>
      <c r="D143" s="1521"/>
      <c r="E143" s="1521"/>
      <c r="F143" s="1521"/>
      <c r="G143" s="1521"/>
      <c r="H143" s="1522">
        <f>Athena!B8</f>
        <v>0</v>
      </c>
      <c r="I143" s="1523"/>
    </row>
    <row r="144" spans="1:10" s="965" customFormat="1" ht="36" customHeight="1">
      <c r="A144" s="1521" t="str">
        <f>Athena!A9</f>
        <v>Ore eccedenti del personale insegnante di educazione fisica nell’avviamento alla pratica sportiva (art. 2, comma 2, secondo alinea del CCNL 7/8/2014)</v>
      </c>
      <c r="B144" s="1521"/>
      <c r="C144" s="1521"/>
      <c r="D144" s="1521"/>
      <c r="E144" s="1521"/>
      <c r="F144" s="1521"/>
      <c r="G144" s="1521"/>
      <c r="H144" s="1522">
        <f>Athena!B9</f>
        <v>0</v>
      </c>
      <c r="I144" s="1523"/>
    </row>
    <row r="145" spans="1:9" s="965" customFormat="1" ht="35.25" customHeight="1">
      <c r="A145" s="1521" t="str">
        <f>Athena!A10</f>
        <v xml:space="preserve">Risorse di cui all’articolo 1, comma 126, della legge 13 luglio 2015, n. 107, smi da utilizzare ai sensi dell’art. 1, comma 249, della legge 27 dicembre 2019, n. 160  </v>
      </c>
      <c r="B145" s="1521"/>
      <c r="C145" s="1521"/>
      <c r="D145" s="1521"/>
      <c r="E145" s="1521"/>
      <c r="F145" s="1521"/>
      <c r="G145" s="1521"/>
      <c r="H145" s="1522">
        <f>Athena!B10</f>
        <v>0</v>
      </c>
      <c r="I145" s="1523"/>
    </row>
    <row r="146" spans="1:9" s="965" customFormat="1" ht="36.75" customHeight="1">
      <c r="A146" s="1521" t="str">
        <f>Athena!A11</f>
        <v>Risorse di cui all’art. 1, comma 592, della legge n. 205/2017, nel rispetto dei criteri di indirizzo di cui al comma 593</v>
      </c>
      <c r="B146" s="1521"/>
      <c r="C146" s="1521"/>
      <c r="D146" s="1521"/>
      <c r="E146" s="1521"/>
      <c r="F146" s="1521"/>
      <c r="G146" s="1521"/>
      <c r="H146" s="1522">
        <f>Athena!B11</f>
        <v>0</v>
      </c>
      <c r="I146" s="1523"/>
    </row>
    <row r="147" spans="1:9" s="965" customFormat="1" ht="24" customHeight="1">
      <c r="A147" s="1521" t="str">
        <f>Athena!A12</f>
        <v>Compensi a docenti Coordinatori di educazione fisica presso gli Uffici Scolastici Regionali</v>
      </c>
      <c r="B147" s="1521"/>
      <c r="C147" s="1521"/>
      <c r="D147" s="1521"/>
      <c r="E147" s="1521"/>
      <c r="F147" s="1521"/>
      <c r="G147" s="1521"/>
      <c r="H147" s="1522">
        <f>Athena!B12</f>
        <v>0</v>
      </c>
      <c r="I147" s="1523"/>
    </row>
    <row r="148" spans="1:9" s="965" customFormat="1" ht="16.5" customHeight="1">
      <c r="A148" s="1521" t="str">
        <f>Athena!A13</f>
        <v>Incarichi specifici del personale ATA (art. 2, comma 2, quarto alinea del CCNL 7/8/2014)</v>
      </c>
      <c r="B148" s="1521"/>
      <c r="C148" s="1521"/>
      <c r="D148" s="1521"/>
      <c r="E148" s="1521"/>
      <c r="F148" s="1521"/>
      <c r="G148" s="1521"/>
      <c r="H148" s="1522">
        <f>Athena!B13</f>
        <v>0</v>
      </c>
      <c r="I148" s="1523"/>
    </row>
    <row r="149" spans="1:9" s="965" customFormat="1" ht="36" customHeight="1">
      <c r="A149" s="1521" t="str">
        <f>Athena!A14</f>
        <v xml:space="preserve">Turni notturni e festivi svolti dal personale ATA ed educativo presso i Convitti e gli Educandati    </v>
      </c>
      <c r="B149" s="1521"/>
      <c r="C149" s="1521"/>
      <c r="D149" s="1521"/>
      <c r="E149" s="1521"/>
      <c r="F149" s="1521"/>
      <c r="G149" s="1521"/>
      <c r="H149" s="1522">
        <f>Athena!B14</f>
        <v>0</v>
      </c>
      <c r="I149" s="1523"/>
    </row>
    <row r="150" spans="1:9" s="965" customFormat="1" ht="35.25" customHeight="1">
      <c r="A150" s="1521" t="str">
        <f>Athena!A15</f>
        <v>Indennità di bilinguismo e trilinguismo da corrispondere al personale docente della scuola Primaria e al personale ATA, Fascia A e B della Regione Friuli Venezia Giulia</v>
      </c>
      <c r="B150" s="1521"/>
      <c r="C150" s="1521"/>
      <c r="D150" s="1521"/>
      <c r="E150" s="1521"/>
      <c r="F150" s="1521"/>
      <c r="G150" s="1521"/>
      <c r="H150" s="1522">
        <f>Athena!B15</f>
        <v>0</v>
      </c>
      <c r="I150" s="1523"/>
    </row>
    <row r="151" spans="1:9" s="965" customFormat="1" ht="36.75" customHeight="1">
      <c r="A151" s="1521" t="str">
        <f>Athena!A16</f>
        <v>Indennità di sostituzione del Direttore dei Servizi Generali e Amministrativi (somme eventualmente assegnate dal MI)</v>
      </c>
      <c r="B151" s="1521"/>
      <c r="C151" s="1521"/>
      <c r="D151" s="1521"/>
      <c r="E151" s="1521"/>
      <c r="F151" s="1521"/>
      <c r="G151" s="1521"/>
      <c r="H151" s="1522">
        <f>Athena!B16</f>
        <v>0</v>
      </c>
      <c r="I151" s="1523"/>
    </row>
    <row r="152" spans="1:9" s="965" customFormat="1" ht="24" customHeight="1">
      <c r="A152" s="1534" t="str">
        <f>Athena!A17</f>
        <v>Totale risorse “Fondo per il miglioramento dell’offerta formativa” (cedolino unico)</v>
      </c>
      <c r="B152" s="1535"/>
      <c r="C152" s="1535"/>
      <c r="D152" s="1535"/>
      <c r="E152" s="1535"/>
      <c r="F152" s="1535"/>
      <c r="G152" s="1536"/>
      <c r="H152" s="1529">
        <f>Athena!B17</f>
        <v>0</v>
      </c>
      <c r="I152" s="1530"/>
    </row>
    <row r="153" spans="1:9" s="965" customFormat="1" ht="22.5" customHeight="1">
      <c r="A153" s="1537" t="s">
        <v>673</v>
      </c>
      <c r="B153" s="1537"/>
      <c r="C153" s="1537"/>
      <c r="D153" s="1537"/>
      <c r="E153" s="1537"/>
      <c r="F153" s="1537"/>
      <c r="G153" s="1537"/>
      <c r="H153" s="1537"/>
      <c r="I153" s="1537"/>
    </row>
    <row r="154" spans="1:9" s="965" customFormat="1" ht="22.5" customHeight="1">
      <c r="A154" s="1524" t="s">
        <v>674</v>
      </c>
      <c r="B154" s="1524"/>
      <c r="C154" s="1524"/>
      <c r="D154" s="1524"/>
      <c r="E154" s="1524"/>
      <c r="F154" s="1524"/>
      <c r="G154" s="1524"/>
      <c r="H154" s="1524"/>
      <c r="I154" s="1524"/>
    </row>
    <row r="155" spans="1:9" s="965" customFormat="1" ht="33" customHeight="1">
      <c r="A155" s="1521" t="str">
        <f>Athena!A41</f>
        <v>Particolare impegno professionale 'in aula' connesso alle innovazioni e alla ricerca didattica e flessibilità organizzativa e didattica (art. 88, comma 2, lettera a) CCNL 29/11/2007)</v>
      </c>
      <c r="B155" s="1521"/>
      <c r="C155" s="1521"/>
      <c r="D155" s="1521"/>
      <c r="E155" s="1521"/>
      <c r="F155" s="1521"/>
      <c r="G155" s="1521"/>
      <c r="H155" s="1522">
        <f>Athena!B41</f>
        <v>0</v>
      </c>
      <c r="I155" s="1523"/>
    </row>
    <row r="156" spans="1:9" s="965" customFormat="1" ht="20.25" customHeight="1">
      <c r="A156" s="1521" t="str">
        <f>Athena!A42</f>
        <v>Attività aggiuntive di insegnamento (art. 88, comma 2, lettera b) CCNL 29/11/2007)</v>
      </c>
      <c r="B156" s="1521"/>
      <c r="C156" s="1521"/>
      <c r="D156" s="1521"/>
      <c r="E156" s="1521"/>
      <c r="F156" s="1521"/>
      <c r="G156" s="1521"/>
      <c r="H156" s="1522">
        <f>Athena!B42</f>
        <v>0</v>
      </c>
      <c r="I156" s="1523"/>
    </row>
    <row r="157" spans="1:9" s="965" customFormat="1" ht="23.25" customHeight="1">
      <c r="A157" s="1521" t="str">
        <f>Athena!A43</f>
        <v>Ore aggiuntive per l'attuazione dei corsi di recupero (art. 88, comma 2, lettera c) CCNL 29/11/2007)</v>
      </c>
      <c r="B157" s="1521"/>
      <c r="C157" s="1521"/>
      <c r="D157" s="1521"/>
      <c r="E157" s="1521"/>
      <c r="F157" s="1521"/>
      <c r="G157" s="1521"/>
      <c r="H157" s="1522">
        <f>Athena!B43</f>
        <v>0</v>
      </c>
      <c r="I157" s="1523"/>
    </row>
    <row r="158" spans="1:9" s="965" customFormat="1" ht="18.75" customHeight="1">
      <c r="A158" s="1521" t="str">
        <f>Athena!A44</f>
        <v>Attività aggiuntive funzionali all'insegnamento (art. 88, comma 2, lettera d) CCNL 29/11/2007)</v>
      </c>
      <c r="B158" s="1521"/>
      <c r="C158" s="1521"/>
      <c r="D158" s="1521"/>
      <c r="E158" s="1521"/>
      <c r="F158" s="1521"/>
      <c r="G158" s="1521"/>
      <c r="H158" s="1522">
        <f>Athena!B44</f>
        <v>0</v>
      </c>
      <c r="I158" s="1523"/>
    </row>
    <row r="159" spans="1:9" s="965" customFormat="1" ht="24.75" customHeight="1">
      <c r="A159" s="1521" t="str">
        <f>Athena!A45</f>
        <v>Compensi attribuiti ai collaboratori del dirigente scolastico (art. 88, comma 2, lettera f) CCNL 29/11/2007)</v>
      </c>
      <c r="B159" s="1521"/>
      <c r="C159" s="1521"/>
      <c r="D159" s="1521"/>
      <c r="E159" s="1521"/>
      <c r="F159" s="1521"/>
      <c r="G159" s="1521"/>
      <c r="H159" s="1522">
        <f>Athena!B45</f>
        <v>0</v>
      </c>
      <c r="I159" s="1523"/>
    </row>
    <row r="160" spans="1:9" s="965" customFormat="1" ht="34.5" customHeight="1">
      <c r="A160" s="1521" t="str">
        <f>Athena!A46</f>
        <v>Indennità di turno notturno, festivo e notturno-festivo del personale educativo (art. 88, comma 2, lettera g) CCNL 29/11/2007)</v>
      </c>
      <c r="B160" s="1521"/>
      <c r="C160" s="1521"/>
      <c r="D160" s="1521"/>
      <c r="E160" s="1521"/>
      <c r="F160" s="1521"/>
      <c r="G160" s="1521"/>
      <c r="H160" s="1522">
        <f>Athena!B46</f>
        <v>0</v>
      </c>
      <c r="I160" s="1523"/>
    </row>
    <row r="161" spans="1:9" s="965" customFormat="1" ht="30.75" customHeight="1">
      <c r="A161" s="1521" t="str">
        <f>Athena!A47</f>
        <v xml:space="preserve">Indennità di bilinguismo e trilinguismo da corrispondere al personale docente della scuola Primaria della Regione Friuli-Venezia Giulia </v>
      </c>
      <c r="B161" s="1521"/>
      <c r="C161" s="1521"/>
      <c r="D161" s="1521"/>
      <c r="E161" s="1521"/>
      <c r="F161" s="1521"/>
      <c r="G161" s="1521"/>
      <c r="H161" s="1522">
        <f>Athena!B47</f>
        <v>0</v>
      </c>
      <c r="I161" s="1523"/>
    </row>
    <row r="162" spans="1:9" s="965" customFormat="1" ht="34.5" customHeight="1">
      <c r="A162" s="1521" t="str">
        <f>Athena!A48</f>
        <v>Compensi per il personale docente ed educativo per ogni altra attività deliberata nell'ambito del POF (art. 88, comma 2, lettera k) CCNL 29/11/2007)</v>
      </c>
      <c r="B162" s="1521"/>
      <c r="C162" s="1521"/>
      <c r="D162" s="1521"/>
      <c r="E162" s="1521"/>
      <c r="F162" s="1521"/>
      <c r="G162" s="1521"/>
      <c r="H162" s="1522">
        <f>Athena!B48</f>
        <v>0</v>
      </c>
      <c r="I162" s="1523"/>
    </row>
    <row r="163" spans="1:9" s="965" customFormat="1" ht="24" customHeight="1">
      <c r="A163" s="1521" t="str">
        <f>Athena!A49</f>
        <v>Particolari impegni connessi alla valutazione degli alunni (Art. 88, comma 2, lettera l) CCNL 29/11/2007)</v>
      </c>
      <c r="B163" s="1521"/>
      <c r="C163" s="1521"/>
      <c r="D163" s="1521"/>
      <c r="E163" s="1521"/>
      <c r="F163" s="1521"/>
      <c r="G163" s="1521"/>
      <c r="H163" s="1522">
        <f>Athena!B49</f>
        <v>0</v>
      </c>
      <c r="I163" s="1523"/>
    </row>
    <row r="164" spans="1:9" s="965" customFormat="1" ht="37.5" customHeight="1">
      <c r="A164" s="1521" t="str">
        <f>Athena!A50</f>
        <v>Compensi per le ore eccedenti del personale insegnante di educazione fisica nell’avviamento alla pratica sportiva (Art. 40 CCNL 8/2/2018)</v>
      </c>
      <c r="B164" s="1521"/>
      <c r="C164" s="1521"/>
      <c r="D164" s="1521"/>
      <c r="E164" s="1521"/>
      <c r="F164" s="1521"/>
      <c r="G164" s="1521"/>
      <c r="H164" s="1522">
        <f>Athena!B50</f>
        <v>0</v>
      </c>
      <c r="I164" s="1523"/>
    </row>
    <row r="165" spans="1:9" s="965" customFormat="1" ht="20.25" customHeight="1">
      <c r="A165" s="1521" t="str">
        <f>Athena!A51</f>
        <v xml:space="preserve">Compensi a docenti Coordinatori di educazione fisica presso gli Uffici Scolastici Regionali </v>
      </c>
      <c r="B165" s="1521"/>
      <c r="C165" s="1521"/>
      <c r="D165" s="1521"/>
      <c r="E165" s="1521"/>
      <c r="F165" s="1521"/>
      <c r="G165" s="1521"/>
      <c r="H165" s="1522">
        <f>Athena!B51</f>
        <v>0</v>
      </c>
      <c r="I165" s="1523"/>
    </row>
    <row r="166" spans="1:9" s="965" customFormat="1" ht="24" customHeight="1">
      <c r="A166" s="1521" t="str">
        <f>Athena!A52</f>
        <v>Funzioni strumentali al POF (art. 33 CCNL 29/11/2007)</v>
      </c>
      <c r="B166" s="1521"/>
      <c r="C166" s="1521"/>
      <c r="D166" s="1521"/>
      <c r="E166" s="1521"/>
      <c r="F166" s="1521"/>
      <c r="G166" s="1521"/>
      <c r="H166" s="1522">
        <f>Athena!B52</f>
        <v>0</v>
      </c>
      <c r="I166" s="1523"/>
    </row>
    <row r="167" spans="1:9" s="965" customFormat="1" ht="35.25" customHeight="1">
      <c r="A167" s="1521" t="str">
        <f>Athena!A53</f>
        <v>Misure incentivanti per progetti relativi alle aree a rischio, a forte processo immigratorio e contro l’emarginazione scolastica (art. 9 CCNL 29/11/2007)</v>
      </c>
      <c r="B167" s="1521"/>
      <c r="C167" s="1521"/>
      <c r="D167" s="1521"/>
      <c r="E167" s="1521"/>
      <c r="F167" s="1521"/>
      <c r="G167" s="1521"/>
      <c r="H167" s="1522">
        <f>Athena!B53</f>
        <v>0</v>
      </c>
      <c r="I167" s="1523"/>
    </row>
    <row r="168" spans="1:9" s="965" customFormat="1" ht="18.75" customHeight="1">
      <c r="A168" s="1521" t="str">
        <f>Athena!A54</f>
        <v>Ore eccedenti per la sostituzione dei colleghi assenti Art. 40 CCNL 8/2/2018</v>
      </c>
      <c r="B168" s="1521"/>
      <c r="C168" s="1521"/>
      <c r="D168" s="1521"/>
      <c r="E168" s="1521"/>
      <c r="F168" s="1521"/>
      <c r="G168" s="1521"/>
      <c r="H168" s="1522">
        <f>Athena!B54</f>
        <v>0</v>
      </c>
      <c r="I168" s="1523"/>
    </row>
    <row r="169" spans="1:9" s="965" customFormat="1" ht="20.25" customHeight="1">
      <c r="A169" s="1521" t="str">
        <f>Athena!A55</f>
        <v>Valorizzazione, ai sensi dell’art. 1, commi da 126 a 128, della legge n. 107/2015 e dell’art. 1, comma 249, della legge n. 160/2019</v>
      </c>
      <c r="B169" s="1521"/>
      <c r="C169" s="1521"/>
      <c r="D169" s="1521"/>
      <c r="E169" s="1521"/>
      <c r="F169" s="1521"/>
      <c r="G169" s="1521"/>
      <c r="H169" s="1522">
        <f>Athena!B55</f>
        <v>0</v>
      </c>
      <c r="I169" s="1523"/>
    </row>
    <row r="170" spans="1:9" s="965" customFormat="1" ht="32.25" customHeight="1">
      <c r="A170" s="1521" t="str">
        <f>Athena!A56</f>
        <v>Valorizzazione dell'impegno in attività di formazione, ricerca e sperimentazione didattica e valorizzazione del contributo alla diffusione nelle istituzioni scolastiche di modelli per una didattica per lo sviluppo delle competenze (art. 1, commi 592 e 593 della legge n. 205/2017)</v>
      </c>
      <c r="B170" s="1521"/>
      <c r="C170" s="1521"/>
      <c r="D170" s="1521"/>
      <c r="E170" s="1521"/>
      <c r="F170" s="1521"/>
      <c r="G170" s="1521"/>
      <c r="H170" s="1522">
        <f>Athena!B56</f>
        <v>0</v>
      </c>
      <c r="I170" s="1523"/>
    </row>
    <row r="171" spans="1:9" s="965" customFormat="1" ht="24.75" customHeight="1">
      <c r="A171" s="1528" t="str">
        <f>Athena!A57</f>
        <v>Totale finalizzazioni “Fondo per il miglioramento dell’offerta formativa” (cedolino unico)</v>
      </c>
      <c r="B171" s="1528"/>
      <c r="C171" s="1528"/>
      <c r="D171" s="1528"/>
      <c r="E171" s="1528"/>
      <c r="F171" s="1528"/>
      <c r="G171" s="1528"/>
      <c r="H171" s="1529">
        <f>Athena!B57</f>
        <v>0</v>
      </c>
      <c r="I171" s="1530"/>
    </row>
    <row r="172" spans="1:9" s="965" customFormat="1" ht="35.25" customHeight="1">
      <c r="A172" s="1521" t="str">
        <f>Athena!A18</f>
        <v>Fondo per l’arricchimento e l’ampliamento dell’offerta formativa e per gli interventi perequativi (Art. 1 Legge 18 dicembre 1997, n. 440)</v>
      </c>
      <c r="B172" s="1521"/>
      <c r="C172" s="1521"/>
      <c r="D172" s="1521"/>
      <c r="E172" s="1521"/>
      <c r="F172" s="1521"/>
      <c r="G172" s="1521"/>
      <c r="H172" s="1522">
        <f>Athena!B18</f>
        <v>0</v>
      </c>
      <c r="I172" s="1523"/>
    </row>
    <row r="173" spans="1:9" s="965" customFormat="1" ht="30.75" customHeight="1">
      <c r="A173" s="1521" t="str">
        <f>Athena!A19</f>
        <v xml:space="preserve">Ulteriori finanziamenti per corsi di recupero </v>
      </c>
      <c r="B173" s="1521"/>
      <c r="C173" s="1521"/>
      <c r="D173" s="1521"/>
      <c r="E173" s="1521"/>
      <c r="F173" s="1521"/>
      <c r="G173" s="1521"/>
      <c r="H173" s="1522">
        <f>Athena!B19</f>
        <v>0</v>
      </c>
      <c r="I173" s="1523"/>
    </row>
    <row r="174" spans="1:9" s="965" customFormat="1" ht="20.25" customHeight="1">
      <c r="A174" s="1521" t="str">
        <f>Athena!A20</f>
        <v xml:space="preserve">Percorsi per le competenze trasversali e per l’orientamento (quota di risorse destinata alla remunerazione del personale) </v>
      </c>
      <c r="B174" s="1521"/>
      <c r="C174" s="1521"/>
      <c r="D174" s="1521"/>
      <c r="E174" s="1521"/>
      <c r="F174" s="1521"/>
      <c r="G174" s="1521"/>
      <c r="H174" s="1522">
        <f>Athena!B20</f>
        <v>0</v>
      </c>
      <c r="I174" s="1523"/>
    </row>
    <row r="175" spans="1:9" s="965" customFormat="1" ht="31.5" customHeight="1">
      <c r="A175" s="1521" t="str">
        <f>Athena!A21</f>
        <v>Progetti nazionali (quota di risorse destinata alla remunerazione del personale) (art. 22, comma 4, lettera c), c3) CCNL 19/4/2018)</v>
      </c>
      <c r="B175" s="1521"/>
      <c r="C175" s="1521"/>
      <c r="D175" s="1521"/>
      <c r="E175" s="1521"/>
      <c r="F175" s="1521"/>
      <c r="G175" s="1521"/>
      <c r="H175" s="1522">
        <f>Athena!B21</f>
        <v>0</v>
      </c>
      <c r="I175" s="1523"/>
    </row>
    <row r="176" spans="1:9" s="965" customFormat="1" ht="35.25" customHeight="1">
      <c r="A176" s="1521" t="str">
        <f>Athena!A22</f>
        <v>Progetti comunitari (quota di risorse destinata alla remunerazione del personale) (art. 22, comma 4, lettera c), c3) CCNL 19/4/2018)</v>
      </c>
      <c r="B176" s="1521"/>
      <c r="C176" s="1521"/>
      <c r="D176" s="1521"/>
      <c r="E176" s="1521"/>
      <c r="F176" s="1521"/>
      <c r="G176" s="1521"/>
      <c r="H176" s="1522">
        <f>Athena!B22</f>
        <v>0</v>
      </c>
      <c r="I176" s="1523"/>
    </row>
    <row r="177" spans="1:9" s="965" customFormat="1" ht="18.75" customHeight="1">
      <c r="A177" s="1528" t="str">
        <f>Athena!A23</f>
        <v>Totale risorse su stanziamenti di bilancio</v>
      </c>
      <c r="B177" s="1528"/>
      <c r="C177" s="1528"/>
      <c r="D177" s="1528"/>
      <c r="E177" s="1528"/>
      <c r="F177" s="1528"/>
      <c r="G177" s="1528"/>
      <c r="H177" s="1529">
        <f>Athena!B23</f>
        <v>0</v>
      </c>
      <c r="I177" s="1530"/>
    </row>
    <row r="178" spans="1:9" s="965" customFormat="1" ht="30.75" customHeight="1">
      <c r="A178" s="1521" t="str">
        <f>Athena!A24</f>
        <v>Risorse relative al Fondo per il miglioramento dell’offerta formativa non utilizzate provenienti dagli anni scolastici precedenti</v>
      </c>
      <c r="B178" s="1521"/>
      <c r="C178" s="1521"/>
      <c r="D178" s="1521"/>
      <c r="E178" s="1521"/>
      <c r="F178" s="1521"/>
      <c r="G178" s="1521"/>
      <c r="H178" s="1522">
        <f>Athena!B24</f>
        <v>0</v>
      </c>
      <c r="I178" s="1523"/>
    </row>
    <row r="179" spans="1:9" s="965" customFormat="1" ht="24.75" customHeight="1">
      <c r="A179" s="1521" t="str">
        <f>Athena!A25</f>
        <v>Totale economie esercizi precedenti</v>
      </c>
      <c r="B179" s="1521"/>
      <c r="C179" s="1521"/>
      <c r="D179" s="1521"/>
      <c r="E179" s="1521"/>
      <c r="F179" s="1521"/>
      <c r="G179" s="1521"/>
      <c r="H179" s="1522">
        <f>Athena!B25</f>
        <v>0</v>
      </c>
      <c r="I179" s="1523"/>
    </row>
    <row r="180" spans="1:9" s="965" customFormat="1" ht="24.75" customHeight="1">
      <c r="A180" s="1528" t="str">
        <f>Athena!A26</f>
        <v xml:space="preserve">TOTALE RISORSE </v>
      </c>
      <c r="B180" s="1528"/>
      <c r="C180" s="1528"/>
      <c r="D180" s="1528"/>
      <c r="E180" s="1528"/>
      <c r="F180" s="1528"/>
      <c r="G180" s="1528"/>
      <c r="H180" s="1529">
        <f>Athena!B26</f>
        <v>0</v>
      </c>
      <c r="I180" s="1530"/>
    </row>
    <row r="181" spans="1:9" s="965" customFormat="1" ht="16.5">
      <c r="A181" s="977"/>
      <c r="B181" s="978"/>
    </row>
    <row r="182" spans="1:9" s="965" customFormat="1" ht="25.5" customHeight="1">
      <c r="A182" s="1538" t="str">
        <f>Athena!A29</f>
        <v xml:space="preserve">Sintesi delle risorse </v>
      </c>
      <c r="B182" s="1539"/>
      <c r="C182" s="1539"/>
      <c r="D182" s="1539"/>
      <c r="E182" s="1539"/>
      <c r="F182" s="1539"/>
      <c r="G182" s="1539"/>
      <c r="H182" s="1539"/>
      <c r="I182" s="1540"/>
    </row>
    <row r="183" spans="1:9" s="965" customFormat="1" ht="18.75" customHeight="1">
      <c r="A183" s="1531" t="str">
        <f>Athena!A31</f>
        <v>Risorse “Fondo per il miglioramento dell’offerta formativa” (cedolino unico)</v>
      </c>
      <c r="B183" s="1532"/>
      <c r="C183" s="1532"/>
      <c r="D183" s="1532"/>
      <c r="E183" s="1532"/>
      <c r="F183" s="1532"/>
      <c r="G183" s="1533"/>
      <c r="H183" s="1529">
        <f>Athena!B31</f>
        <v>0</v>
      </c>
      <c r="I183" s="1530"/>
    </row>
    <row r="184" spans="1:9" s="965" customFormat="1" ht="21.75" customHeight="1">
      <c r="A184" s="1528" t="str">
        <f>Athena!A32</f>
        <v>Risorse su stanziamenti di bilancio Scuola</v>
      </c>
      <c r="B184" s="1528"/>
      <c r="C184" s="1528"/>
      <c r="D184" s="1528"/>
      <c r="E184" s="1528"/>
      <c r="F184" s="1528"/>
      <c r="G184" s="1528"/>
      <c r="H184" s="1529">
        <f>Athena!B32</f>
        <v>0</v>
      </c>
      <c r="I184" s="1530"/>
    </row>
    <row r="185" spans="1:9" s="965" customFormat="1" ht="18.75" customHeight="1">
      <c r="A185" s="1528" t="str">
        <f>Athena!A33</f>
        <v>Economie esercizi precedenti</v>
      </c>
      <c r="B185" s="1528"/>
      <c r="C185" s="1528"/>
      <c r="D185" s="1528"/>
      <c r="E185" s="1528"/>
      <c r="F185" s="1528"/>
      <c r="G185" s="1528"/>
      <c r="H185" s="1529">
        <f>Athena!B33</f>
        <v>0</v>
      </c>
      <c r="I185" s="1530"/>
    </row>
    <row r="186" spans="1:9" s="965" customFormat="1" ht="19.5" customHeight="1">
      <c r="A186" s="1528" t="str">
        <f>Athena!A34</f>
        <v>Totale risorse (lordo dipendente)</v>
      </c>
      <c r="B186" s="1528"/>
      <c r="C186" s="1528"/>
      <c r="D186" s="1528"/>
      <c r="E186" s="1528"/>
      <c r="F186" s="1528"/>
      <c r="G186" s="1528"/>
      <c r="H186" s="1529">
        <f>Athena!B34</f>
        <v>0</v>
      </c>
      <c r="I186" s="1530"/>
    </row>
    <row r="187" spans="1:9" s="965" customFormat="1" ht="16.5">
      <c r="A187" s="977"/>
      <c r="B187" s="978"/>
    </row>
    <row r="188" spans="1:9" s="965" customFormat="1" ht="16.5">
      <c r="A188" s="1524" t="s">
        <v>185</v>
      </c>
      <c r="B188" s="1524"/>
      <c r="C188" s="1524"/>
      <c r="D188" s="1524"/>
      <c r="E188" s="1524"/>
      <c r="F188" s="1524"/>
      <c r="G188" s="1524"/>
      <c r="H188" s="1524"/>
      <c r="I188" s="1524"/>
    </row>
    <row r="189" spans="1:9" s="965" customFormat="1" ht="19.5" customHeight="1">
      <c r="A189" s="1521" t="str">
        <f>Athena!A62</f>
        <v>Quota variabile dell’indennità di direzione DSGA (art. 88, comma 2, lettera j) CCNL 29/11/2007)</v>
      </c>
      <c r="B189" s="1521"/>
      <c r="C189" s="1521"/>
      <c r="D189" s="1521"/>
      <c r="E189" s="1521"/>
      <c r="F189" s="1521"/>
      <c r="G189" s="1521"/>
      <c r="H189" s="1522">
        <f>Athena!B62</f>
        <v>750</v>
      </c>
      <c r="I189" s="1523"/>
    </row>
    <row r="190" spans="1:9" s="965" customFormat="1" ht="22.5" customHeight="1">
      <c r="A190" s="1521" t="str">
        <f>Athena!A63</f>
        <v>Compenso per il sostituto del DSGA (art. 88, comma 2, lettera i) CCNL 29/11/2007)</v>
      </c>
      <c r="B190" s="1521"/>
      <c r="C190" s="1521"/>
      <c r="D190" s="1521"/>
      <c r="E190" s="1521"/>
      <c r="F190" s="1521"/>
      <c r="G190" s="1521"/>
      <c r="H190" s="1522">
        <f>Athena!B63</f>
        <v>1773</v>
      </c>
      <c r="I190" s="1523"/>
    </row>
    <row r="191" spans="1:9" s="965" customFormat="1" ht="25.5" customHeight="1">
      <c r="A191" s="1521" t="str">
        <f>Athena!A64</f>
        <v>Prestazioni aggiuntive del personale ATA (art. 88, comma 2, lettera e) CCNL 29/11/2007)</v>
      </c>
      <c r="B191" s="1521"/>
      <c r="C191" s="1521"/>
      <c r="D191" s="1521"/>
      <c r="E191" s="1521"/>
      <c r="F191" s="1521"/>
      <c r="G191" s="1521"/>
      <c r="H191" s="1522">
        <f>Athena!B64</f>
        <v>0</v>
      </c>
      <c r="I191" s="1523"/>
    </row>
    <row r="192" spans="1:9" s="965" customFormat="1" ht="34.5" customHeight="1">
      <c r="A192" s="1521" t="str">
        <f>Athena!A65</f>
        <v>Compensi per il personale ATA per ogni altra attività deliberata nell’ambito del PTOF (art. 88, comma 2, lettera k) CCNL 29/11/2007)</v>
      </c>
      <c r="B192" s="1521"/>
      <c r="C192" s="1521"/>
      <c r="D192" s="1521"/>
      <c r="E192" s="1521"/>
      <c r="F192" s="1521"/>
      <c r="G192" s="1521"/>
      <c r="H192" s="1522">
        <f>Athena!B65</f>
        <v>0</v>
      </c>
      <c r="I192" s="1523"/>
    </row>
    <row r="193" spans="1:9" s="965" customFormat="1" ht="21.75" customHeight="1">
      <c r="A193" s="1521" t="str">
        <f>Athena!A66</f>
        <v xml:space="preserve">Indennità di turno notturno, festivo e notturno-festivo del personale ATA delle istituzioni educative </v>
      </c>
      <c r="B193" s="1521"/>
      <c r="C193" s="1521"/>
      <c r="D193" s="1521"/>
      <c r="E193" s="1521"/>
      <c r="F193" s="1521"/>
      <c r="G193" s="1521"/>
      <c r="H193" s="1522">
        <f>Athena!B66</f>
        <v>0</v>
      </c>
      <c r="I193" s="1523"/>
    </row>
    <row r="194" spans="1:9" s="965" customFormat="1" ht="35.25" customHeight="1">
      <c r="A194" s="1521" t="str">
        <f>Athena!A67</f>
        <v xml:space="preserve">Indennità di bilinguismo e trilinguismo da corrispondere al personale ATA, Fascia A e B della Regione Friuli Venezia Giulia  </v>
      </c>
      <c r="B194" s="1521"/>
      <c r="C194" s="1521"/>
      <c r="D194" s="1521"/>
      <c r="E194" s="1521"/>
      <c r="F194" s="1521"/>
      <c r="G194" s="1521"/>
      <c r="H194" s="1522">
        <f>Athena!B67</f>
        <v>0</v>
      </c>
      <c r="I194" s="1523"/>
    </row>
    <row r="195" spans="1:9" s="965" customFormat="1" ht="36.75" customHeight="1">
      <c r="A195" s="1521" t="str">
        <f>Athena!A68</f>
        <v>Incarichi specifici personale ATA (art. 47 CCNL 29/11/2007, comma 1 lettera b) come sostituito dall'art. 1 della sequenza contrattuale personale ATA 25/7/2008)</v>
      </c>
      <c r="B195" s="1521"/>
      <c r="C195" s="1521"/>
      <c r="D195" s="1521"/>
      <c r="E195" s="1521"/>
      <c r="F195" s="1521"/>
      <c r="G195" s="1521"/>
      <c r="H195" s="1522">
        <f>Athena!B68</f>
        <v>0</v>
      </c>
      <c r="I195" s="1523"/>
    </row>
    <row r="196" spans="1:9" s="965" customFormat="1" ht="35.25" customHeight="1">
      <c r="A196" s="1521" t="str">
        <f>Athena!A69</f>
        <v>Misure incentivanti per progetti relativi alle aree a rischio, a forte processo immigratorio e contro l’emarginazione scolastica Art. 40 CCNL 8/2/2018</v>
      </c>
      <c r="B196" s="1521"/>
      <c r="C196" s="1521"/>
      <c r="D196" s="1521"/>
      <c r="E196" s="1521"/>
      <c r="F196" s="1521"/>
      <c r="G196" s="1521"/>
      <c r="H196" s="1522">
        <f>Athena!B69</f>
        <v>0</v>
      </c>
      <c r="I196" s="1523"/>
    </row>
    <row r="197" spans="1:9" s="965" customFormat="1" ht="31.5" customHeight="1">
      <c r="A197" s="1521" t="str">
        <f>Athena!A70</f>
        <v>ATA Valorizzazione ai sensi dell’art. 1, commi da 126 a 128, della legge n. 107/2015 e dell’art. 1, comma 249, della legge n. 160/2019</v>
      </c>
      <c r="B197" s="1521"/>
      <c r="C197" s="1521"/>
      <c r="D197" s="1521"/>
      <c r="E197" s="1521"/>
      <c r="F197" s="1521"/>
      <c r="G197" s="1521"/>
      <c r="H197" s="1522">
        <f>Athena!B70</f>
        <v>0</v>
      </c>
      <c r="I197" s="1523"/>
    </row>
    <row r="198" spans="1:9" s="965" customFormat="1" ht="20.25" customHeight="1">
      <c r="A198" s="1528" t="str">
        <f>Athena!A71</f>
        <v>Totale finalizzazioni “Fondo per il miglioramento dell’offerta formativa” (cedolino unico)</v>
      </c>
      <c r="B198" s="1528"/>
      <c r="C198" s="1528"/>
      <c r="D198" s="1528"/>
      <c r="E198" s="1528"/>
      <c r="F198" s="1528"/>
      <c r="G198" s="1528"/>
      <c r="H198" s="1529">
        <f>Athena!B71</f>
        <v>2523</v>
      </c>
      <c r="I198" s="1530"/>
    </row>
    <row r="199" spans="1:9" s="965" customFormat="1" ht="34.5" customHeight="1">
      <c r="A199" s="1521" t="str">
        <f>RelazioneComp.Finan.!A187</f>
        <v>Fondo per l’arricchimento e l’ampliamento dell’offerta formativa e per gli interventi perequativi (art. 1 legge 18 dicembre 1997, n. 440) – quota destinata al personale docente</v>
      </c>
      <c r="B199" s="1521"/>
      <c r="C199" s="1521"/>
      <c r="D199" s="1521"/>
      <c r="E199" s="1521"/>
      <c r="F199" s="1521"/>
      <c r="G199" s="1521"/>
      <c r="H199" s="1523">
        <f>RelazioneComp.Finan.!N187</f>
        <v>0</v>
      </c>
      <c r="I199" s="1523"/>
    </row>
    <row r="200" spans="1:9" s="965" customFormat="1" ht="21.75" customHeight="1">
      <c r="A200" s="1521" t="str">
        <f>RelazioneComp.Finan.!A188</f>
        <v xml:space="preserve">Ulteriori compensi per corsi di recupero </v>
      </c>
      <c r="B200" s="1521"/>
      <c r="C200" s="1521"/>
      <c r="D200" s="1521"/>
      <c r="E200" s="1521"/>
      <c r="F200" s="1521"/>
      <c r="G200" s="1521"/>
      <c r="H200" s="1523">
        <f>RelazioneComp.Finan.!N188</f>
        <v>0</v>
      </c>
      <c r="I200" s="1523"/>
    </row>
    <row r="201" spans="1:9" s="965" customFormat="1" ht="24" customHeight="1">
      <c r="A201" s="1521" t="str">
        <f>RelazioneComp.Finan.!A189</f>
        <v>Percorsi per le competenze trasversali e per l’orientamento Art. 1, comma 784, Legge n. 145/2018</v>
      </c>
      <c r="B201" s="1521"/>
      <c r="C201" s="1521"/>
      <c r="D201" s="1521"/>
      <c r="E201" s="1521"/>
      <c r="F201" s="1521"/>
      <c r="G201" s="1521"/>
      <c r="H201" s="1523">
        <f>RelazioneComp.Finan.!N189</f>
        <v>0</v>
      </c>
      <c r="I201" s="1523"/>
    </row>
    <row r="202" spans="1:9" s="965" customFormat="1" ht="24" customHeight="1">
      <c r="A202" s="1521" t="str">
        <f>RelazioneComp.Finan.!A190</f>
        <v>Compensi per progetti nazionali (art. 22, comma 4, lettera c), c3) CCNL 19/4/2018</v>
      </c>
      <c r="B202" s="1521"/>
      <c r="C202" s="1521"/>
      <c r="D202" s="1521"/>
      <c r="E202" s="1521"/>
      <c r="F202" s="1521"/>
      <c r="G202" s="1521"/>
      <c r="H202" s="1523">
        <f>RelazioneComp.Finan.!N190</f>
        <v>0</v>
      </c>
      <c r="I202" s="1523"/>
    </row>
    <row r="203" spans="1:9" s="965" customFormat="1" ht="24" customHeight="1">
      <c r="A203" s="1521" t="str">
        <f>RelazioneComp.Finan.!A191</f>
        <v>Compensi per progetti comunitari (art. 22, comma 4, lettera c), c3) CCNL 19/4/2018)</v>
      </c>
      <c r="B203" s="1521"/>
      <c r="C203" s="1521"/>
      <c r="D203" s="1521"/>
      <c r="E203" s="1521"/>
      <c r="F203" s="1521"/>
      <c r="G203" s="1521"/>
      <c r="H203" s="1523">
        <f>RelazioneComp.Finan.!N191</f>
        <v>0</v>
      </c>
      <c r="I203" s="1523"/>
    </row>
    <row r="204" spans="1:9" s="965" customFormat="1" ht="20.25" customHeight="1">
      <c r="A204" s="1528" t="str">
        <f>RelazioneComp.Finan.!A192</f>
        <v xml:space="preserve">Totale finalizzazioni su stanziamenti di bilancio </v>
      </c>
      <c r="B204" s="1528"/>
      <c r="C204" s="1528"/>
      <c r="D204" s="1528"/>
      <c r="E204" s="1528"/>
      <c r="F204" s="1528"/>
      <c r="G204" s="1528"/>
      <c r="H204" s="1529">
        <f>RelazioneComp.Finan.!N192</f>
        <v>0</v>
      </c>
      <c r="I204" s="1530"/>
    </row>
    <row r="205" spans="1:9" s="965" customFormat="1" ht="20.25" customHeight="1">
      <c r="A205" s="1003"/>
      <c r="B205" s="1003"/>
      <c r="C205" s="1003"/>
      <c r="D205" s="1003"/>
      <c r="E205" s="1003"/>
      <c r="F205" s="1003"/>
      <c r="G205" s="1003"/>
      <c r="H205" s="1004"/>
      <c r="I205" s="1005"/>
    </row>
    <row r="206" spans="1:9" s="1006" customFormat="1" ht="20.25" customHeight="1">
      <c r="A206" s="1426" t="str">
        <f>Athena!A73</f>
        <v>RIEPILOGO UTILIZZO DELLE RISORSE</v>
      </c>
      <c r="B206" s="1426"/>
      <c r="C206" s="1426"/>
      <c r="D206" s="1426"/>
      <c r="E206" s="1426"/>
      <c r="F206" s="1426"/>
      <c r="G206" s="1426"/>
      <c r="H206" s="1427" t="str">
        <f>Athena!B73</f>
        <v>LORDO DIPEND.</v>
      </c>
      <c r="I206" s="1428"/>
    </row>
    <row r="207" spans="1:9" s="1006" customFormat="1" ht="21" customHeight="1">
      <c r="A207" s="1429" t="str">
        <f>Athena!A74</f>
        <v>Totale risorse disponibili</v>
      </c>
      <c r="B207" s="1429"/>
      <c r="C207" s="1429"/>
      <c r="D207" s="1429"/>
      <c r="E207" s="1429"/>
      <c r="F207" s="1429"/>
      <c r="G207" s="1429"/>
      <c r="H207" s="1430">
        <f>Athena!B74</f>
        <v>0</v>
      </c>
      <c r="I207" s="1430"/>
    </row>
    <row r="208" spans="1:9" s="1006" customFormat="1" ht="21.75" customHeight="1">
      <c r="A208" s="1429" t="str">
        <f>Athena!A75</f>
        <v>Risorse impegnate (docenti+Ata)</v>
      </c>
      <c r="B208" s="1429"/>
      <c r="C208" s="1429"/>
      <c r="D208" s="1429"/>
      <c r="E208" s="1429"/>
      <c r="F208" s="1429"/>
      <c r="G208" s="1429"/>
      <c r="H208" s="1430">
        <f>Athena!B75</f>
        <v>2523</v>
      </c>
      <c r="I208" s="1430"/>
    </row>
    <row r="209" spans="1:9" s="1006" customFormat="1" ht="24" customHeight="1">
      <c r="A209" s="1429" t="str">
        <f>Athena!A76</f>
        <v>Fondo di riserva</v>
      </c>
      <c r="B209" s="1429"/>
      <c r="C209" s="1429"/>
      <c r="D209" s="1429"/>
      <c r="E209" s="1429"/>
      <c r="F209" s="1429"/>
      <c r="G209" s="1429"/>
      <c r="H209" s="1430">
        <f>Athena!B76</f>
        <v>0</v>
      </c>
      <c r="I209" s="1430"/>
    </row>
    <row r="210" spans="1:9" s="1006" customFormat="1" ht="20.25" customHeight="1">
      <c r="A210" s="1426" t="str">
        <f>Athena!A77</f>
        <v>TOTALE RESIDUI</v>
      </c>
      <c r="B210" s="1426"/>
      <c r="C210" s="1426"/>
      <c r="D210" s="1426"/>
      <c r="E210" s="1426"/>
      <c r="F210" s="1426"/>
      <c r="G210" s="1426"/>
      <c r="H210" s="1427">
        <f>Athena!B77</f>
        <v>-2523</v>
      </c>
      <c r="I210" s="1428"/>
    </row>
    <row r="211" spans="1:9" s="965" customFormat="1" ht="16.5"/>
    <row r="212" spans="1:9" s="965" customFormat="1" ht="16.5">
      <c r="A212" s="979" t="str">
        <f>'Firme Carta intestata città'!B12</f>
        <v>Roma li,</v>
      </c>
      <c r="B212" s="347">
        <v>44635</v>
      </c>
    </row>
    <row r="213" spans="1:9" s="965" customFormat="1" ht="16.5">
      <c r="G213" s="980" t="s">
        <v>665</v>
      </c>
    </row>
    <row r="214" spans="1:9" s="965" customFormat="1" ht="20.25">
      <c r="F214" s="1095" t="str">
        <f>'Firme Carta intestata città'!G9</f>
        <v>Nome COGNOME</v>
      </c>
      <c r="G214" s="1095"/>
      <c r="H214" s="1095"/>
      <c r="I214" s="621"/>
    </row>
    <row r="215" spans="1:9" s="965" customFormat="1" ht="16.5">
      <c r="G215" s="981" t="s">
        <v>666</v>
      </c>
    </row>
  </sheetData>
  <sheetProtection sheet="1" objects="1" scenarios="1"/>
  <mergeCells count="320">
    <mergeCell ref="A204:G204"/>
    <mergeCell ref="H204:I204"/>
    <mergeCell ref="A200:G200"/>
    <mergeCell ref="H200:I200"/>
    <mergeCell ref="A201:G201"/>
    <mergeCell ref="H201:I201"/>
    <mergeCell ref="A202:G202"/>
    <mergeCell ref="H202:I202"/>
    <mergeCell ref="A203:G203"/>
    <mergeCell ref="H203:I203"/>
    <mergeCell ref="A184:G184"/>
    <mergeCell ref="H184:I184"/>
    <mergeCell ref="A185:G185"/>
    <mergeCell ref="H185:I185"/>
    <mergeCell ref="A186:G186"/>
    <mergeCell ref="H186:I186"/>
    <mergeCell ref="A182:I182"/>
    <mergeCell ref="A199:G199"/>
    <mergeCell ref="H199:I199"/>
    <mergeCell ref="A196:G196"/>
    <mergeCell ref="A197:G197"/>
    <mergeCell ref="A195:G195"/>
    <mergeCell ref="A152:G152"/>
    <mergeCell ref="H152:I152"/>
    <mergeCell ref="A168:G168"/>
    <mergeCell ref="H168:I168"/>
    <mergeCell ref="A169:G169"/>
    <mergeCell ref="H169:I169"/>
    <mergeCell ref="A170:G170"/>
    <mergeCell ref="H170:I170"/>
    <mergeCell ref="A171:G171"/>
    <mergeCell ref="H171:I171"/>
    <mergeCell ref="A155:G155"/>
    <mergeCell ref="A156:G156"/>
    <mergeCell ref="A157:G157"/>
    <mergeCell ref="A158:G158"/>
    <mergeCell ref="A153:I153"/>
    <mergeCell ref="H155:I155"/>
    <mergeCell ref="H156:I156"/>
    <mergeCell ref="H157:I157"/>
    <mergeCell ref="H158:I158"/>
    <mergeCell ref="H159:I159"/>
    <mergeCell ref="H160:I160"/>
    <mergeCell ref="H161:I161"/>
    <mergeCell ref="H162:I162"/>
    <mergeCell ref="H163:I163"/>
    <mergeCell ref="A178:G178"/>
    <mergeCell ref="H178:I178"/>
    <mergeCell ref="A179:G179"/>
    <mergeCell ref="H179:I179"/>
    <mergeCell ref="A180:G180"/>
    <mergeCell ref="H180:I180"/>
    <mergeCell ref="A183:G183"/>
    <mergeCell ref="H183:I183"/>
    <mergeCell ref="A167:G167"/>
    <mergeCell ref="A172:G172"/>
    <mergeCell ref="A173:G173"/>
    <mergeCell ref="H173:I173"/>
    <mergeCell ref="A174:G174"/>
    <mergeCell ref="H174:I174"/>
    <mergeCell ref="A175:G175"/>
    <mergeCell ref="H175:I175"/>
    <mergeCell ref="A176:G176"/>
    <mergeCell ref="H176:I176"/>
    <mergeCell ref="A177:G177"/>
    <mergeCell ref="H177:I177"/>
    <mergeCell ref="F214:H214"/>
    <mergeCell ref="A188:I188"/>
    <mergeCell ref="A154:I154"/>
    <mergeCell ref="A139:I139"/>
    <mergeCell ref="A19:I19"/>
    <mergeCell ref="A76:I76"/>
    <mergeCell ref="A198:G198"/>
    <mergeCell ref="H189:I189"/>
    <mergeCell ref="H190:I190"/>
    <mergeCell ref="H191:I191"/>
    <mergeCell ref="H192:I192"/>
    <mergeCell ref="H193:I193"/>
    <mergeCell ref="H194:I194"/>
    <mergeCell ref="H195:I195"/>
    <mergeCell ref="H196:I196"/>
    <mergeCell ref="H197:I197"/>
    <mergeCell ref="H198:I198"/>
    <mergeCell ref="A189:G189"/>
    <mergeCell ref="A190:G190"/>
    <mergeCell ref="A191:G191"/>
    <mergeCell ref="A192:G192"/>
    <mergeCell ref="A193:G193"/>
    <mergeCell ref="A194:G194"/>
    <mergeCell ref="H142:I142"/>
    <mergeCell ref="H164:I164"/>
    <mergeCell ref="H165:I165"/>
    <mergeCell ref="H166:I166"/>
    <mergeCell ref="H167:I167"/>
    <mergeCell ref="H172:I172"/>
    <mergeCell ref="A159:G159"/>
    <mergeCell ref="A160:G160"/>
    <mergeCell ref="A161:G161"/>
    <mergeCell ref="A162:G162"/>
    <mergeCell ref="A163:G163"/>
    <mergeCell ref="A164:G164"/>
    <mergeCell ref="A165:G165"/>
    <mergeCell ref="A166:G166"/>
    <mergeCell ref="A148:G148"/>
    <mergeCell ref="H148:I148"/>
    <mergeCell ref="A149:G149"/>
    <mergeCell ref="H149:I149"/>
    <mergeCell ref="A150:G150"/>
    <mergeCell ref="H150:I150"/>
    <mergeCell ref="A151:G151"/>
    <mergeCell ref="H151:I151"/>
    <mergeCell ref="A138:I138"/>
    <mergeCell ref="A140:G140"/>
    <mergeCell ref="H140:I140"/>
    <mergeCell ref="A141:G141"/>
    <mergeCell ref="A146:G146"/>
    <mergeCell ref="A143:G143"/>
    <mergeCell ref="A144:G144"/>
    <mergeCell ref="A145:G145"/>
    <mergeCell ref="A147:G147"/>
    <mergeCell ref="H141:I141"/>
    <mergeCell ref="H146:I146"/>
    <mergeCell ref="H143:I143"/>
    <mergeCell ref="H144:I144"/>
    <mergeCell ref="H145:I145"/>
    <mergeCell ref="H147:I147"/>
    <mergeCell ref="A142:G142"/>
    <mergeCell ref="E93:I93"/>
    <mergeCell ref="E94:I94"/>
    <mergeCell ref="E95:I95"/>
    <mergeCell ref="E97:I97"/>
    <mergeCell ref="E98:I98"/>
    <mergeCell ref="E99:I99"/>
    <mergeCell ref="A66:I66"/>
    <mergeCell ref="A67:I67"/>
    <mergeCell ref="A68:I68"/>
    <mergeCell ref="A69:I69"/>
    <mergeCell ref="A70:I70"/>
    <mergeCell ref="E85:I85"/>
    <mergeCell ref="E87:I87"/>
    <mergeCell ref="E88:I88"/>
    <mergeCell ref="E89:I89"/>
    <mergeCell ref="A12:I12"/>
    <mergeCell ref="A65:I65"/>
    <mergeCell ref="A10:I10"/>
    <mergeCell ref="A11:I11"/>
    <mergeCell ref="E53:I53"/>
    <mergeCell ref="E54:I54"/>
    <mergeCell ref="E55:I55"/>
    <mergeCell ref="E56:I56"/>
    <mergeCell ref="E57:I57"/>
    <mergeCell ref="E58:I58"/>
    <mergeCell ref="E31:H31"/>
    <mergeCell ref="B33:I33"/>
    <mergeCell ref="B43:I43"/>
    <mergeCell ref="A20:I20"/>
    <mergeCell ref="A37:D37"/>
    <mergeCell ref="E37:I37"/>
    <mergeCell ref="B38:I38"/>
    <mergeCell ref="A14:I14"/>
    <mergeCell ref="E59:I59"/>
    <mergeCell ref="E60:I60"/>
    <mergeCell ref="E61:I61"/>
    <mergeCell ref="E62:I62"/>
    <mergeCell ref="A48:A62"/>
    <mergeCell ref="A63:I63"/>
    <mergeCell ref="A47:I47"/>
    <mergeCell ref="A91:D91"/>
    <mergeCell ref="A92:D92"/>
    <mergeCell ref="A82:I82"/>
    <mergeCell ref="B53:D62"/>
    <mergeCell ref="A38:A46"/>
    <mergeCell ref="B39:I39"/>
    <mergeCell ref="B40:I40"/>
    <mergeCell ref="B41:I41"/>
    <mergeCell ref="B42:I42"/>
    <mergeCell ref="A64:I64"/>
    <mergeCell ref="A77:I77"/>
    <mergeCell ref="B78:I78"/>
    <mergeCell ref="A71:I71"/>
    <mergeCell ref="A73:I73"/>
    <mergeCell ref="A74:I74"/>
    <mergeCell ref="E49:I52"/>
    <mergeCell ref="B48:D52"/>
    <mergeCell ref="A75:I75"/>
    <mergeCell ref="A72:I72"/>
    <mergeCell ref="B46:I46"/>
    <mergeCell ref="E91:I91"/>
    <mergeCell ref="E92:I92"/>
    <mergeCell ref="B18:I18"/>
    <mergeCell ref="A23:I23"/>
    <mergeCell ref="B24:D24"/>
    <mergeCell ref="A22:D22"/>
    <mergeCell ref="G22:I22"/>
    <mergeCell ref="E24:I24"/>
    <mergeCell ref="B36:I36"/>
    <mergeCell ref="B35:I35"/>
    <mergeCell ref="A24:A36"/>
    <mergeCell ref="B28:B31"/>
    <mergeCell ref="C28:D28"/>
    <mergeCell ref="B34:I34"/>
    <mergeCell ref="E28:H28"/>
    <mergeCell ref="E30:H30"/>
    <mergeCell ref="A21:D21"/>
    <mergeCell ref="E21:I21"/>
    <mergeCell ref="C30:D31"/>
    <mergeCell ref="B25:I25"/>
    <mergeCell ref="B32:I32"/>
    <mergeCell ref="A112:I112"/>
    <mergeCell ref="A105:D105"/>
    <mergeCell ref="A106:D106"/>
    <mergeCell ref="A107:D107"/>
    <mergeCell ref="B79:I79"/>
    <mergeCell ref="B80:I80"/>
    <mergeCell ref="B81:I81"/>
    <mergeCell ref="A84:D84"/>
    <mergeCell ref="E84:I84"/>
    <mergeCell ref="A83:I83"/>
    <mergeCell ref="A85:D85"/>
    <mergeCell ref="A86:I86"/>
    <mergeCell ref="A96:I96"/>
    <mergeCell ref="A87:D87"/>
    <mergeCell ref="A88:D88"/>
    <mergeCell ref="A89:D89"/>
    <mergeCell ref="A93:D93"/>
    <mergeCell ref="A94:D94"/>
    <mergeCell ref="A95:D95"/>
    <mergeCell ref="A90:D90"/>
    <mergeCell ref="E100:I100"/>
    <mergeCell ref="E101:I101"/>
    <mergeCell ref="E102:I102"/>
    <mergeCell ref="E90:I90"/>
    <mergeCell ref="A130:I130"/>
    <mergeCell ref="A133:I133"/>
    <mergeCell ref="A120:D120"/>
    <mergeCell ref="A121:D121"/>
    <mergeCell ref="A122:D122"/>
    <mergeCell ref="A123:D123"/>
    <mergeCell ref="E120:I123"/>
    <mergeCell ref="A125:D125"/>
    <mergeCell ref="A126:D126"/>
    <mergeCell ref="A127:D127"/>
    <mergeCell ref="E126:I126"/>
    <mergeCell ref="E127:I127"/>
    <mergeCell ref="E128:I128"/>
    <mergeCell ref="E129:I129"/>
    <mergeCell ref="A128:D128"/>
    <mergeCell ref="A129:D129"/>
    <mergeCell ref="E125:I125"/>
    <mergeCell ref="A124:I124"/>
    <mergeCell ref="A4:I4"/>
    <mergeCell ref="A5:I5"/>
    <mergeCell ref="A6:I6"/>
    <mergeCell ref="A7:I7"/>
    <mergeCell ref="A8:I8"/>
    <mergeCell ref="A108:D108"/>
    <mergeCell ref="A109:D109"/>
    <mergeCell ref="A110:D110"/>
    <mergeCell ref="A111:D111"/>
    <mergeCell ref="A104:I104"/>
    <mergeCell ref="C26:D26"/>
    <mergeCell ref="E26:H26"/>
    <mergeCell ref="E27:H27"/>
    <mergeCell ref="C29:D29"/>
    <mergeCell ref="E29:H29"/>
    <mergeCell ref="E110:I110"/>
    <mergeCell ref="E111:I111"/>
    <mergeCell ref="E103:I103"/>
    <mergeCell ref="E105:I105"/>
    <mergeCell ref="B15:I15"/>
    <mergeCell ref="B16:I16"/>
    <mergeCell ref="B17:I17"/>
    <mergeCell ref="B44:I44"/>
    <mergeCell ref="B45:I45"/>
    <mergeCell ref="A119:I119"/>
    <mergeCell ref="A97:D97"/>
    <mergeCell ref="A98:D98"/>
    <mergeCell ref="A99:D99"/>
    <mergeCell ref="A100:D100"/>
    <mergeCell ref="A101:D101"/>
    <mergeCell ref="A102:D102"/>
    <mergeCell ref="A103:D103"/>
    <mergeCell ref="E106:I106"/>
    <mergeCell ref="E107:I107"/>
    <mergeCell ref="E108:I108"/>
    <mergeCell ref="E109:I109"/>
    <mergeCell ref="A118:D118"/>
    <mergeCell ref="E115:I115"/>
    <mergeCell ref="A113:D113"/>
    <mergeCell ref="A114:D114"/>
    <mergeCell ref="A115:D115"/>
    <mergeCell ref="A116:D116"/>
    <mergeCell ref="A117:D117"/>
    <mergeCell ref="E113:I113"/>
    <mergeCell ref="E114:I114"/>
    <mergeCell ref="E116:I116"/>
    <mergeCell ref="E117:I117"/>
    <mergeCell ref="E118:I118"/>
    <mergeCell ref="A135:D135"/>
    <mergeCell ref="A136:D136"/>
    <mergeCell ref="A137:D137"/>
    <mergeCell ref="E134:I134"/>
    <mergeCell ref="E135:I135"/>
    <mergeCell ref="E136:I136"/>
    <mergeCell ref="E137:I137"/>
    <mergeCell ref="A131:D131"/>
    <mergeCell ref="A132:D132"/>
    <mergeCell ref="E131:I131"/>
    <mergeCell ref="E132:I132"/>
    <mergeCell ref="A134:D134"/>
    <mergeCell ref="A206:G206"/>
    <mergeCell ref="H206:I206"/>
    <mergeCell ref="A207:G207"/>
    <mergeCell ref="H207:I207"/>
    <mergeCell ref="A208:G208"/>
    <mergeCell ref="H208:I208"/>
    <mergeCell ref="A209:G209"/>
    <mergeCell ref="H209:I209"/>
    <mergeCell ref="A210:G210"/>
    <mergeCell ref="H210:I210"/>
  </mergeCells>
  <dataValidations count="1">
    <dataValidation type="list" allowBlank="1" showInputMessage="1" showErrorMessage="1" sqref="I26:I31">
      <formula1>$L$26:$L$27</formula1>
    </dataValidation>
  </dataValidations>
  <printOptions horizontalCentered="1"/>
  <pageMargins left="3.937007874015748E-2" right="3.937007874015748E-2" top="0.15748031496062992" bottom="0.35433070866141736" header="0.31496062992125984" footer="0.31496062992125984"/>
  <pageSetup paperSize="9" scale="61" orientation="portrait" r:id="rId1"/>
  <headerFooter>
    <oddFooter>&amp;L&amp;"Verdana,Corsivo"&amp;10Relazione illustrativa del Dirigente Scolastico&amp;R&amp;P/&amp;N</oddFooter>
  </headerFooter>
  <rowBreaks count="4" manualBreakCount="4">
    <brk id="47" max="8" man="1"/>
    <brk id="81" max="9" man="1"/>
    <brk id="118" max="9" man="1"/>
    <brk id="161" max="8" man="1"/>
  </rowBreaks>
  <drawing r:id="rId2"/>
  <legacyDrawing r:id="rId3"/>
  <oleObjects>
    <oleObject progId="PBrush" shapeId="241665" r:id="rId4"/>
  </oleObjects>
</worksheet>
</file>

<file path=xl/worksheets/sheet21.xml><?xml version="1.0" encoding="utf-8"?>
<worksheet xmlns="http://schemas.openxmlformats.org/spreadsheetml/2006/main" xmlns:r="http://schemas.openxmlformats.org/officeDocument/2006/relationships">
  <sheetPr>
    <tabColor rgb="FFFF0000"/>
  </sheetPr>
  <dimension ref="A1:M31"/>
  <sheetViews>
    <sheetView showGridLines="0" zoomScaleNormal="100" workbookViewId="0">
      <selection activeCell="A13" sqref="A13:J14"/>
    </sheetView>
  </sheetViews>
  <sheetFormatPr defaultColWidth="8.88671875" defaultRowHeight="15"/>
  <cols>
    <col min="1" max="1" width="10.109375" style="2" customWidth="1"/>
    <col min="2" max="10" width="9.88671875" style="2" customWidth="1"/>
    <col min="11" max="16384" width="8.88671875" style="2"/>
  </cols>
  <sheetData>
    <row r="1" spans="1:10" ht="60" customHeight="1">
      <c r="A1" s="1"/>
      <c r="B1" s="1"/>
      <c r="C1" s="1"/>
      <c r="D1" s="1"/>
      <c r="E1" s="1"/>
      <c r="F1" s="1"/>
      <c r="G1" s="1"/>
      <c r="H1" s="1"/>
      <c r="I1" s="1"/>
      <c r="J1" s="1"/>
    </row>
    <row r="2" spans="1:10" s="1" customFormat="1" ht="18.75" customHeight="1">
      <c r="A2" s="1078" t="str">
        <f>'Firme Carta intestata città'!B2</f>
        <v>MINISTERO DELL’ISTRUZIONE E DEL MERITO</v>
      </c>
      <c r="B2" s="1078"/>
      <c r="C2" s="1078"/>
      <c r="D2" s="1078"/>
      <c r="E2" s="1078"/>
      <c r="F2" s="1078"/>
      <c r="G2" s="1078"/>
      <c r="H2" s="1078"/>
      <c r="I2" s="1078"/>
      <c r="J2" s="1078"/>
    </row>
    <row r="3" spans="1:10" s="1" customFormat="1" ht="18.75" customHeight="1">
      <c r="A3" s="1078" t="str">
        <f>'Firme Carta intestata città'!B3</f>
        <v>UFFICIO SCOLASTICO REGIONALE PER IL LAZIO</v>
      </c>
      <c r="B3" s="1078"/>
      <c r="C3" s="1078"/>
      <c r="D3" s="1078"/>
      <c r="E3" s="1078"/>
      <c r="F3" s="1078"/>
      <c r="G3" s="1078"/>
      <c r="H3" s="1078"/>
      <c r="I3" s="1078"/>
      <c r="J3" s="1078"/>
    </row>
    <row r="4" spans="1:10" s="1" customFormat="1" ht="18.75" customHeight="1">
      <c r="A4" s="1078" t="str">
        <f>'Firme Carta intestata città'!B4</f>
        <v>Istituto Comprensivo "Via T. Mommsen, 20"</v>
      </c>
      <c r="B4" s="1078"/>
      <c r="C4" s="1078"/>
      <c r="D4" s="1078"/>
      <c r="E4" s="1078"/>
      <c r="F4" s="1078"/>
      <c r="G4" s="1078"/>
      <c r="H4" s="1078"/>
      <c r="I4" s="1078"/>
      <c r="J4" s="1078"/>
    </row>
    <row r="5" spans="1:10" s="1" customFormat="1" ht="18.75" customHeight="1">
      <c r="A5" s="1078" t="str">
        <f>'Firme Carta intestata città'!B5</f>
        <v xml:space="preserve">00179 Roma (RM) Via T. Mommsen n. 20 C.F. 97199450582 C.M. RMIC8CU003 XVII° DISTRETTO SCOLASTICO </v>
      </c>
      <c r="B5" s="1078"/>
      <c r="C5" s="1078"/>
      <c r="D5" s="1078"/>
      <c r="E5" s="1078"/>
      <c r="F5" s="1078"/>
      <c r="G5" s="1078"/>
      <c r="H5" s="1078"/>
      <c r="I5" s="1078"/>
      <c r="J5" s="1078"/>
    </row>
    <row r="6" spans="1:10" s="1" customFormat="1" ht="18.75" customHeight="1">
      <c r="A6" s="1078" t="str">
        <f>'Firme Carta intestata città'!B6</f>
        <v>Tel. 06/78398074  Fax 06 787849  www.mommsen.edu.it   e-mail rmic8cu003@istruzione PEC :RMIC8CU003@PEC.ISTRUZIONE.IT</v>
      </c>
      <c r="B6" s="1078"/>
      <c r="C6" s="1078"/>
      <c r="D6" s="1078"/>
      <c r="E6" s="1078"/>
      <c r="F6" s="1078"/>
      <c r="G6" s="1078"/>
      <c r="H6" s="1078"/>
      <c r="I6" s="1078"/>
      <c r="J6" s="1078"/>
    </row>
    <row r="7" spans="1:10" ht="15.75">
      <c r="A7" s="11"/>
      <c r="B7" s="1"/>
      <c r="C7" s="1"/>
      <c r="D7" s="1"/>
      <c r="E7" s="1"/>
      <c r="F7" s="1"/>
      <c r="G7" s="1"/>
      <c r="H7" s="1"/>
      <c r="I7" s="1"/>
      <c r="J7" s="1"/>
    </row>
    <row r="8" spans="1:10" ht="15.75" hidden="1">
      <c r="A8" s="12" t="s">
        <v>128</v>
      </c>
      <c r="B8" s="13"/>
      <c r="C8" s="1"/>
      <c r="D8" s="1"/>
      <c r="E8" s="1"/>
      <c r="F8" s="1"/>
      <c r="G8" s="1"/>
      <c r="H8" s="14" t="s">
        <v>192</v>
      </c>
      <c r="J8" s="83" t="s">
        <v>305</v>
      </c>
    </row>
    <row r="9" spans="1:10">
      <c r="A9" s="1"/>
      <c r="B9" s="1"/>
      <c r="C9" s="1"/>
      <c r="D9" s="1"/>
      <c r="E9" s="1"/>
      <c r="F9" s="1"/>
      <c r="G9" s="1"/>
      <c r="H9" s="1"/>
      <c r="I9" s="1"/>
      <c r="J9" s="1"/>
    </row>
    <row r="10" spans="1:10" ht="15.75">
      <c r="A10" s="13" t="s">
        <v>745</v>
      </c>
      <c r="B10" s="1"/>
      <c r="C10" s="1"/>
      <c r="D10" s="1"/>
      <c r="E10" s="1"/>
      <c r="F10" s="15" t="s">
        <v>142</v>
      </c>
      <c r="G10" s="1"/>
      <c r="I10" s="1"/>
      <c r="J10" s="1"/>
    </row>
    <row r="11" spans="1:10" ht="30.75" customHeight="1">
      <c r="A11" s="16"/>
      <c r="B11" s="1"/>
      <c r="C11" s="1"/>
      <c r="D11" s="1"/>
      <c r="E11" s="1"/>
      <c r="F11" s="1"/>
      <c r="G11" s="1"/>
      <c r="I11" s="1"/>
      <c r="J11" s="1"/>
    </row>
    <row r="12" spans="1:10" ht="33" customHeight="1">
      <c r="A12" s="332" t="s">
        <v>129</v>
      </c>
      <c r="B12" s="1550" t="s">
        <v>306</v>
      </c>
      <c r="C12" s="1550"/>
      <c r="D12" s="1550"/>
      <c r="E12" s="1549" t="str">
        <f>Dati!B4</f>
        <v>2022/2023</v>
      </c>
      <c r="F12" s="1549"/>
      <c r="G12" s="17"/>
      <c r="H12" s="17"/>
      <c r="I12" s="17"/>
      <c r="J12" s="17"/>
    </row>
    <row r="13" spans="1:10" ht="18" customHeight="1">
      <c r="A13" s="1544" t="s">
        <v>146</v>
      </c>
      <c r="B13" s="1544"/>
      <c r="C13" s="1544"/>
      <c r="D13" s="1544"/>
      <c r="E13" s="1544"/>
      <c r="F13" s="1544"/>
      <c r="G13" s="1544"/>
      <c r="H13" s="1544"/>
      <c r="I13" s="1544"/>
      <c r="J13" s="1544"/>
    </row>
    <row r="14" spans="1:10" ht="29.25" customHeight="1">
      <c r="A14" s="1544"/>
      <c r="B14" s="1544"/>
      <c r="C14" s="1544"/>
      <c r="D14" s="1544"/>
      <c r="E14" s="1544"/>
      <c r="F14" s="1544"/>
      <c r="G14" s="1544"/>
      <c r="H14" s="1544"/>
      <c r="I14" s="1544"/>
      <c r="J14" s="1544"/>
    </row>
    <row r="15" spans="1:10" ht="43.5" customHeight="1">
      <c r="A15" s="1545" t="s">
        <v>130</v>
      </c>
      <c r="B15" s="1546"/>
      <c r="C15" s="1546"/>
      <c r="D15" s="1546"/>
      <c r="E15" s="1546"/>
      <c r="F15" s="1546"/>
      <c r="G15" s="1546"/>
      <c r="H15" s="1546"/>
      <c r="I15" s="1546"/>
      <c r="J15" s="1546"/>
    </row>
    <row r="16" spans="1:10">
      <c r="A16" s="1551" t="s">
        <v>143</v>
      </c>
      <c r="B16" s="1548"/>
      <c r="C16" s="1548"/>
      <c r="D16" s="1548"/>
      <c r="E16" s="1548"/>
      <c r="F16" s="1548"/>
      <c r="G16" s="1548"/>
      <c r="H16" s="1548"/>
      <c r="I16" s="1548"/>
      <c r="J16" s="1548"/>
    </row>
    <row r="17" spans="1:13">
      <c r="A17" s="1551" t="s">
        <v>144</v>
      </c>
      <c r="B17" s="1548"/>
      <c r="C17" s="1548"/>
      <c r="D17" s="1548"/>
      <c r="E17" s="1548"/>
      <c r="F17" s="1548"/>
      <c r="G17" s="1548"/>
      <c r="H17" s="1548"/>
      <c r="I17" s="1548"/>
      <c r="J17" s="1548"/>
    </row>
    <row r="18" spans="1:13" ht="15.75">
      <c r="A18" s="11" t="s">
        <v>742</v>
      </c>
      <c r="B18" s="1"/>
      <c r="C18" s="1"/>
      <c r="D18" s="1"/>
      <c r="E18" s="1"/>
      <c r="F18" s="1"/>
      <c r="G18" s="1"/>
      <c r="H18" s="1"/>
      <c r="I18" s="1"/>
      <c r="J18" s="1"/>
    </row>
    <row r="19" spans="1:13">
      <c r="A19" s="1551" t="s">
        <v>145</v>
      </c>
      <c r="B19" s="1548"/>
      <c r="C19" s="1548"/>
      <c r="D19" s="1548"/>
      <c r="E19" s="1548"/>
      <c r="F19" s="1548"/>
      <c r="G19" s="1548"/>
      <c r="H19" s="1548"/>
      <c r="I19" s="1548"/>
      <c r="J19" s="1548"/>
    </row>
    <row r="20" spans="1:13" ht="15.75">
      <c r="A20" s="18"/>
      <c r="B20" s="1"/>
      <c r="C20" s="1"/>
      <c r="D20" s="1"/>
      <c r="E20" s="1"/>
      <c r="F20" s="1"/>
      <c r="G20" s="1"/>
      <c r="H20" s="1"/>
      <c r="I20" s="1"/>
      <c r="J20" s="1"/>
    </row>
    <row r="21" spans="1:13" ht="15.75">
      <c r="A21" s="1547" t="s">
        <v>131</v>
      </c>
      <c r="B21" s="1548"/>
      <c r="C21" s="1548"/>
      <c r="D21" s="1548"/>
      <c r="E21" s="1548"/>
      <c r="F21" s="1548"/>
      <c r="G21" s="1548"/>
      <c r="H21" s="1548"/>
      <c r="I21" s="1548"/>
      <c r="J21" s="1548"/>
    </row>
    <row r="22" spans="1:13" ht="15.75">
      <c r="A22" s="19"/>
      <c r="B22" s="1"/>
      <c r="C22" s="1"/>
      <c r="D22" s="1"/>
      <c r="E22" s="1"/>
      <c r="F22" s="1"/>
      <c r="G22" s="1"/>
      <c r="H22" s="1"/>
      <c r="I22" s="1"/>
      <c r="J22" s="1"/>
    </row>
    <row r="23" spans="1:13" ht="15.75">
      <c r="A23" s="19"/>
      <c r="B23" s="1"/>
      <c r="C23" s="1"/>
      <c r="D23" s="1"/>
      <c r="E23" s="1"/>
      <c r="F23" s="1"/>
      <c r="G23" s="1"/>
      <c r="H23" s="1"/>
      <c r="I23" s="1"/>
      <c r="J23" s="1"/>
    </row>
    <row r="24" spans="1:13" ht="18">
      <c r="A24" s="20" t="s">
        <v>132</v>
      </c>
      <c r="B24" s="333" t="s">
        <v>133</v>
      </c>
      <c r="C24" s="1542"/>
      <c r="D24" s="1542"/>
      <c r="E24" s="1542"/>
      <c r="F24" s="1542"/>
      <c r="G24" s="1542"/>
      <c r="H24" s="1" t="s">
        <v>134</v>
      </c>
      <c r="I24" s="1"/>
      <c r="J24" s="1"/>
    </row>
    <row r="25" spans="1:13" ht="15.75">
      <c r="A25" s="18"/>
      <c r="B25" s="1"/>
      <c r="C25" s="1"/>
      <c r="D25" s="1"/>
      <c r="E25" s="1"/>
      <c r="F25" s="1"/>
      <c r="G25" s="1"/>
      <c r="H25" s="1"/>
      <c r="I25" s="1"/>
      <c r="J25" s="1"/>
      <c r="L25" s="3"/>
    </row>
    <row r="26" spans="1:13" ht="36" customHeight="1">
      <c r="A26" s="1543" t="s">
        <v>334</v>
      </c>
      <c r="B26" s="1543"/>
      <c r="C26" s="1543"/>
      <c r="D26" s="1543"/>
      <c r="E26" s="1543"/>
      <c r="F26" s="1543"/>
      <c r="G26" s="1543"/>
      <c r="H26" s="1543"/>
      <c r="I26" s="1543"/>
      <c r="J26" s="1543"/>
      <c r="M26" s="3"/>
    </row>
    <row r="27" spans="1:13" ht="15" customHeight="1">
      <c r="A27" s="1"/>
      <c r="B27" s="1"/>
      <c r="C27" s="1"/>
      <c r="D27" s="1"/>
      <c r="E27" s="1"/>
      <c r="F27" s="1"/>
      <c r="G27" s="1"/>
      <c r="H27" s="1"/>
      <c r="I27" s="1"/>
      <c r="J27" s="1"/>
    </row>
    <row r="28" spans="1:13" ht="30" customHeight="1">
      <c r="A28" s="1"/>
      <c r="B28" s="1"/>
      <c r="C28" s="1"/>
      <c r="D28" s="1"/>
      <c r="E28" s="1"/>
      <c r="F28" s="1"/>
    </row>
    <row r="29" spans="1:13" ht="15.75">
      <c r="A29" s="1"/>
      <c r="B29" s="331"/>
      <c r="C29" s="331"/>
      <c r="D29" s="331"/>
      <c r="E29" s="1541" t="s">
        <v>130</v>
      </c>
      <c r="F29" s="1541"/>
      <c r="G29" s="1541"/>
      <c r="H29" s="1541"/>
      <c r="I29" s="1541"/>
    </row>
    <row r="30" spans="1:13" ht="20.25">
      <c r="A30" s="1"/>
      <c r="B30" s="1"/>
      <c r="C30" s="1"/>
      <c r="D30" s="1"/>
      <c r="F30" s="1089" t="str">
        <f>'Firme Carta intestata città'!G9</f>
        <v>Nome COGNOME</v>
      </c>
      <c r="G30" s="1089"/>
      <c r="H30" s="1089"/>
      <c r="I30" s="329"/>
    </row>
    <row r="31" spans="1:13">
      <c r="A31" s="1"/>
      <c r="B31" s="1"/>
      <c r="C31" s="1"/>
      <c r="D31" s="1"/>
      <c r="E31" s="1"/>
      <c r="F31" s="1"/>
      <c r="G31" s="172" t="s">
        <v>329</v>
      </c>
      <c r="H31" s="1"/>
      <c r="I31" s="1"/>
    </row>
  </sheetData>
  <sheetProtection sheet="1" objects="1" scenarios="1"/>
  <mergeCells count="17">
    <mergeCell ref="A19:J19"/>
    <mergeCell ref="E29:I29"/>
    <mergeCell ref="C24:G24"/>
    <mergeCell ref="A26:J26"/>
    <mergeCell ref="F30:H30"/>
    <mergeCell ref="A2:J2"/>
    <mergeCell ref="A3:J3"/>
    <mergeCell ref="A4:J4"/>
    <mergeCell ref="A5:J5"/>
    <mergeCell ref="A6:J6"/>
    <mergeCell ref="A13:J14"/>
    <mergeCell ref="A15:J15"/>
    <mergeCell ref="A21:J21"/>
    <mergeCell ref="E12:F12"/>
    <mergeCell ref="B12:D12"/>
    <mergeCell ref="A16:J16"/>
    <mergeCell ref="A17:J17"/>
  </mergeCells>
  <pageMargins left="0.48" right="0.39" top="1" bottom="1" header="0.5" footer="0.5"/>
  <pageSetup paperSize="9" scale="79" orientation="portrait" horizontalDpi="4294967293" verticalDpi="360" r:id="rId1"/>
  <headerFooter alignWithMargins="0"/>
  <legacyDrawing r:id="rId2"/>
  <oleObjects>
    <oleObject progId="PBrush" shapeId="128001" r:id="rId3"/>
  </oleObjects>
</worksheet>
</file>

<file path=xl/worksheets/sheet22.xml><?xml version="1.0" encoding="utf-8"?>
<worksheet xmlns="http://schemas.openxmlformats.org/spreadsheetml/2006/main" xmlns:r="http://schemas.openxmlformats.org/officeDocument/2006/relationships">
  <sheetPr>
    <tabColor rgb="FFFF0000"/>
  </sheetPr>
  <dimension ref="A1:M31"/>
  <sheetViews>
    <sheetView showGridLines="0" zoomScaleNormal="100" workbookViewId="0">
      <selection activeCell="C24" sqref="C24:G24"/>
    </sheetView>
  </sheetViews>
  <sheetFormatPr defaultColWidth="8.88671875" defaultRowHeight="15"/>
  <cols>
    <col min="1" max="1" width="10.109375" style="2" customWidth="1"/>
    <col min="2" max="10" width="9.88671875" style="2" customWidth="1"/>
    <col min="11" max="16384" width="8.88671875" style="2"/>
  </cols>
  <sheetData>
    <row r="1" spans="1:10" ht="60" customHeight="1">
      <c r="A1" s="1"/>
      <c r="B1" s="1"/>
      <c r="C1" s="1"/>
      <c r="D1" s="1"/>
      <c r="E1" s="1"/>
      <c r="F1" s="1"/>
      <c r="G1" s="1"/>
      <c r="H1" s="1"/>
      <c r="I1" s="1"/>
      <c r="J1" s="1"/>
    </row>
    <row r="2" spans="1:10" s="1" customFormat="1" ht="18.75" customHeight="1">
      <c r="A2" s="1078" t="str">
        <f>'Firme Carta intestata città'!B2</f>
        <v>MINISTERO DELL’ISTRUZIONE E DEL MERITO</v>
      </c>
      <c r="B2" s="1078"/>
      <c r="C2" s="1078"/>
      <c r="D2" s="1078"/>
      <c r="E2" s="1078"/>
      <c r="F2" s="1078"/>
      <c r="G2" s="1078"/>
      <c r="H2" s="1078"/>
      <c r="I2" s="1078"/>
      <c r="J2" s="1078"/>
    </row>
    <row r="3" spans="1:10" s="1" customFormat="1" ht="18.75" customHeight="1">
      <c r="A3" s="1078" t="str">
        <f>'Firme Carta intestata città'!B3</f>
        <v>UFFICIO SCOLASTICO REGIONALE PER IL LAZIO</v>
      </c>
      <c r="B3" s="1078"/>
      <c r="C3" s="1078"/>
      <c r="D3" s="1078"/>
      <c r="E3" s="1078"/>
      <c r="F3" s="1078"/>
      <c r="G3" s="1078"/>
      <c r="H3" s="1078"/>
      <c r="I3" s="1078"/>
      <c r="J3" s="1078"/>
    </row>
    <row r="4" spans="1:10" s="1" customFormat="1" ht="18.75" customHeight="1">
      <c r="A4" s="1078" t="str">
        <f>'Firme Carta intestata città'!B4</f>
        <v>Istituto Comprensivo "Via T. Mommsen, 20"</v>
      </c>
      <c r="B4" s="1078"/>
      <c r="C4" s="1078"/>
      <c r="D4" s="1078"/>
      <c r="E4" s="1078"/>
      <c r="F4" s="1078"/>
      <c r="G4" s="1078"/>
      <c r="H4" s="1078"/>
      <c r="I4" s="1078"/>
      <c r="J4" s="1078"/>
    </row>
    <row r="5" spans="1:10" s="1" customFormat="1" ht="18.75" customHeight="1">
      <c r="A5" s="1078" t="str">
        <f>'Firme Carta intestata città'!B5</f>
        <v xml:space="preserve">00179 Roma (RM) Via T. Mommsen n. 20 C.F. 97199450582 C.M. RMIC8CU003 XVII° DISTRETTO SCOLASTICO </v>
      </c>
      <c r="B5" s="1078"/>
      <c r="C5" s="1078"/>
      <c r="D5" s="1078"/>
      <c r="E5" s="1078"/>
      <c r="F5" s="1078"/>
      <c r="G5" s="1078"/>
      <c r="H5" s="1078"/>
      <c r="I5" s="1078"/>
      <c r="J5" s="1078"/>
    </row>
    <row r="6" spans="1:10" s="1" customFormat="1" ht="18.75" customHeight="1">
      <c r="A6" s="1078" t="str">
        <f>'Firme Carta intestata città'!B6</f>
        <v>Tel. 06/78398074  Fax 06 787849  www.mommsen.edu.it   e-mail rmic8cu003@istruzione PEC :RMIC8CU003@PEC.ISTRUZIONE.IT</v>
      </c>
      <c r="B6" s="1078"/>
      <c r="C6" s="1078"/>
      <c r="D6" s="1078"/>
      <c r="E6" s="1078"/>
      <c r="F6" s="1078"/>
      <c r="G6" s="1078"/>
      <c r="H6" s="1078"/>
      <c r="I6" s="1078"/>
      <c r="J6" s="1078"/>
    </row>
    <row r="7" spans="1:10" ht="15.75">
      <c r="A7" s="11"/>
      <c r="B7" s="1"/>
      <c r="C7" s="1"/>
      <c r="D7" s="1"/>
      <c r="E7" s="1"/>
      <c r="F7" s="1"/>
      <c r="G7" s="1"/>
      <c r="H7" s="1"/>
      <c r="I7" s="1"/>
      <c r="J7" s="1"/>
    </row>
    <row r="8" spans="1:10" ht="15.75" hidden="1">
      <c r="A8" s="12" t="s">
        <v>128</v>
      </c>
      <c r="B8" s="13"/>
      <c r="C8" s="1"/>
      <c r="D8" s="1"/>
      <c r="E8" s="1"/>
      <c r="F8" s="1"/>
      <c r="G8" s="1"/>
      <c r="H8" s="14" t="s">
        <v>192</v>
      </c>
      <c r="J8" s="83" t="s">
        <v>305</v>
      </c>
    </row>
    <row r="9" spans="1:10">
      <c r="A9" s="1"/>
      <c r="B9" s="1"/>
      <c r="C9" s="1"/>
      <c r="D9" s="1"/>
      <c r="E9" s="1"/>
      <c r="F9" s="1"/>
      <c r="G9" s="1"/>
      <c r="H9" s="1"/>
      <c r="I9" s="1"/>
      <c r="J9" s="1"/>
    </row>
    <row r="10" spans="1:10" ht="15.75">
      <c r="A10" s="13" t="s">
        <v>745</v>
      </c>
      <c r="B10" s="1"/>
      <c r="C10" s="1"/>
      <c r="D10" s="1"/>
      <c r="E10" s="1"/>
      <c r="F10" s="15" t="s">
        <v>142</v>
      </c>
      <c r="G10" s="1"/>
      <c r="H10" s="1"/>
      <c r="I10" s="1"/>
      <c r="J10" s="1"/>
    </row>
    <row r="11" spans="1:10" ht="30.75" customHeight="1">
      <c r="A11" s="16"/>
      <c r="B11" s="1"/>
      <c r="C11" s="1"/>
      <c r="D11" s="1"/>
      <c r="E11" s="1"/>
      <c r="F11" s="1"/>
      <c r="G11" s="1"/>
      <c r="H11" s="1"/>
      <c r="I11" s="1"/>
      <c r="J11" s="1"/>
    </row>
    <row r="12" spans="1:10" ht="33" customHeight="1">
      <c r="A12" s="332" t="s">
        <v>129</v>
      </c>
      <c r="B12" s="1550" t="s">
        <v>141</v>
      </c>
      <c r="C12" s="1550"/>
      <c r="D12" s="1550"/>
      <c r="E12" s="1549" t="str">
        <f>Dati!B4</f>
        <v>2022/2023</v>
      </c>
      <c r="F12" s="1549"/>
      <c r="G12" s="17"/>
      <c r="H12" s="17"/>
      <c r="I12" s="17"/>
      <c r="J12" s="17"/>
    </row>
    <row r="13" spans="1:10" ht="24.75" customHeight="1">
      <c r="A13" s="1544" t="s">
        <v>146</v>
      </c>
      <c r="B13" s="1544"/>
      <c r="C13" s="1544"/>
      <c r="D13" s="1544"/>
      <c r="E13" s="1544"/>
      <c r="F13" s="1544"/>
      <c r="G13" s="1544"/>
      <c r="H13" s="1544"/>
      <c r="I13" s="1544"/>
      <c r="J13" s="1544"/>
    </row>
    <row r="14" spans="1:10" ht="29.25" customHeight="1">
      <c r="A14" s="1544"/>
      <c r="B14" s="1544"/>
      <c r="C14" s="1544"/>
      <c r="D14" s="1544"/>
      <c r="E14" s="1544"/>
      <c r="F14" s="1544"/>
      <c r="G14" s="1544"/>
      <c r="H14" s="1544"/>
      <c r="I14" s="1544"/>
      <c r="J14" s="1544"/>
    </row>
    <row r="15" spans="1:10" ht="43.5" customHeight="1">
      <c r="A15" s="1545" t="s">
        <v>130</v>
      </c>
      <c r="B15" s="1546"/>
      <c r="C15" s="1546"/>
      <c r="D15" s="1546"/>
      <c r="E15" s="1546"/>
      <c r="F15" s="1546"/>
      <c r="G15" s="1546"/>
      <c r="H15" s="1546"/>
      <c r="I15" s="1546"/>
      <c r="J15" s="1546"/>
    </row>
    <row r="16" spans="1:10">
      <c r="A16" s="1551" t="s">
        <v>143</v>
      </c>
      <c r="B16" s="1548"/>
      <c r="C16" s="1548"/>
      <c r="D16" s="1548"/>
      <c r="E16" s="1548"/>
      <c r="F16" s="1548"/>
      <c r="G16" s="1548"/>
      <c r="H16" s="1548"/>
      <c r="I16" s="1548"/>
      <c r="J16" s="1548"/>
    </row>
    <row r="17" spans="1:13">
      <c r="A17" s="1551" t="s">
        <v>144</v>
      </c>
      <c r="B17" s="1548"/>
      <c r="C17" s="1548"/>
      <c r="D17" s="1548"/>
      <c r="E17" s="1548"/>
      <c r="F17" s="1548"/>
      <c r="G17" s="1548"/>
      <c r="H17" s="1548"/>
      <c r="I17" s="1548"/>
      <c r="J17" s="1548"/>
    </row>
    <row r="18" spans="1:13" ht="15.75">
      <c r="A18" s="11" t="s">
        <v>742</v>
      </c>
      <c r="B18" s="1"/>
      <c r="C18" s="1"/>
      <c r="D18" s="1"/>
      <c r="E18" s="1"/>
      <c r="F18" s="1"/>
      <c r="G18" s="1"/>
      <c r="H18" s="1"/>
      <c r="I18" s="1"/>
      <c r="J18" s="1"/>
    </row>
    <row r="19" spans="1:13">
      <c r="A19" s="1551" t="s">
        <v>145</v>
      </c>
      <c r="B19" s="1548"/>
      <c r="C19" s="1548"/>
      <c r="D19" s="1548"/>
      <c r="E19" s="1548"/>
      <c r="F19" s="1548"/>
      <c r="G19" s="1548"/>
      <c r="H19" s="1548"/>
      <c r="I19" s="1548"/>
      <c r="J19" s="1548"/>
    </row>
    <row r="20" spans="1:13" ht="15.75">
      <c r="A20" s="18"/>
      <c r="B20" s="1"/>
      <c r="C20" s="1"/>
      <c r="D20" s="1"/>
      <c r="E20" s="1"/>
      <c r="F20" s="1"/>
      <c r="G20" s="1"/>
      <c r="H20" s="1"/>
      <c r="I20" s="1"/>
      <c r="J20" s="1"/>
    </row>
    <row r="21" spans="1:13" ht="15.75">
      <c r="A21" s="1547" t="s">
        <v>131</v>
      </c>
      <c r="B21" s="1548"/>
      <c r="C21" s="1548"/>
      <c r="D21" s="1548"/>
      <c r="E21" s="1548"/>
      <c r="F21" s="1548"/>
      <c r="G21" s="1548"/>
      <c r="H21" s="1548"/>
      <c r="I21" s="1548"/>
      <c r="J21" s="1548"/>
    </row>
    <row r="22" spans="1:13" ht="15.75">
      <c r="A22" s="19"/>
      <c r="B22" s="1"/>
      <c r="C22" s="1"/>
      <c r="D22" s="1"/>
      <c r="E22" s="1"/>
      <c r="F22" s="1"/>
      <c r="G22" s="1"/>
      <c r="H22" s="1"/>
      <c r="I22" s="1"/>
      <c r="J22" s="1"/>
    </row>
    <row r="23" spans="1:13" ht="15.75">
      <c r="A23" s="19"/>
      <c r="B23" s="1"/>
      <c r="C23" s="1"/>
      <c r="D23" s="1"/>
      <c r="E23" s="1"/>
      <c r="F23" s="1"/>
      <c r="G23" s="1"/>
      <c r="H23" s="1"/>
      <c r="I23" s="1"/>
      <c r="J23" s="1"/>
    </row>
    <row r="24" spans="1:13" ht="18">
      <c r="A24" s="20" t="s">
        <v>132</v>
      </c>
      <c r="B24" s="333" t="s">
        <v>133</v>
      </c>
      <c r="C24" s="1542"/>
      <c r="D24" s="1542"/>
      <c r="E24" s="1542"/>
      <c r="F24" s="1542"/>
      <c r="G24" s="1542"/>
      <c r="H24" s="1" t="s">
        <v>134</v>
      </c>
      <c r="I24" s="1"/>
      <c r="J24" s="1"/>
    </row>
    <row r="25" spans="1:13" ht="15.75">
      <c r="A25" s="18"/>
      <c r="B25" s="1"/>
      <c r="C25" s="1"/>
      <c r="D25" s="1"/>
      <c r="E25" s="1"/>
      <c r="F25" s="1"/>
      <c r="G25" s="1"/>
      <c r="H25" s="1"/>
      <c r="I25" s="1"/>
      <c r="J25" s="1"/>
      <c r="L25" s="3"/>
    </row>
    <row r="26" spans="1:13" ht="67.5" customHeight="1">
      <c r="A26" s="1543" t="s">
        <v>307</v>
      </c>
      <c r="B26" s="1543"/>
      <c r="C26" s="1543"/>
      <c r="D26" s="1543"/>
      <c r="E26" s="1543"/>
      <c r="F26" s="1543"/>
      <c r="G26" s="1543"/>
      <c r="H26" s="1543"/>
      <c r="I26" s="1543"/>
      <c r="J26" s="1543"/>
      <c r="M26" s="3"/>
    </row>
    <row r="27" spans="1:13" ht="15" customHeight="1">
      <c r="A27" s="1"/>
      <c r="B27" s="1"/>
      <c r="C27" s="1"/>
      <c r="D27" s="1"/>
      <c r="E27" s="1"/>
      <c r="F27" s="1"/>
      <c r="G27" s="1"/>
      <c r="H27" s="1"/>
      <c r="I27" s="1"/>
      <c r="J27" s="1"/>
    </row>
    <row r="28" spans="1:13" ht="34.5" customHeight="1">
      <c r="A28" s="1"/>
      <c r="B28" s="1"/>
      <c r="C28" s="1"/>
      <c r="D28" s="1"/>
      <c r="E28" s="1"/>
      <c r="F28" s="1"/>
    </row>
    <row r="29" spans="1:13" ht="15.75">
      <c r="A29" s="1"/>
      <c r="B29" s="331"/>
      <c r="C29" s="331"/>
      <c r="D29" s="331"/>
      <c r="E29" s="1541" t="s">
        <v>130</v>
      </c>
      <c r="F29" s="1541"/>
      <c r="G29" s="1541"/>
      <c r="H29" s="1541"/>
      <c r="I29" s="1541"/>
    </row>
    <row r="30" spans="1:13" ht="20.25">
      <c r="A30" s="1"/>
      <c r="B30" s="1"/>
      <c r="C30" s="1"/>
      <c r="D30" s="1"/>
      <c r="F30" s="1089" t="str">
        <f>'Firme Carta intestata città'!G9</f>
        <v>Nome COGNOME</v>
      </c>
      <c r="G30" s="1089"/>
      <c r="H30" s="1089"/>
      <c r="I30" s="329"/>
    </row>
    <row r="31" spans="1:13">
      <c r="A31" s="1"/>
      <c r="B31" s="1"/>
      <c r="C31" s="1"/>
      <c r="D31" s="1"/>
      <c r="E31" s="1"/>
      <c r="F31" s="1"/>
      <c r="G31" s="172" t="s">
        <v>329</v>
      </c>
      <c r="H31" s="1"/>
      <c r="I31" s="1"/>
    </row>
  </sheetData>
  <sheetProtection sheet="1" objects="1" scenarios="1"/>
  <mergeCells count="17">
    <mergeCell ref="C24:G24"/>
    <mergeCell ref="A26:J26"/>
    <mergeCell ref="E29:I29"/>
    <mergeCell ref="F30:H30"/>
    <mergeCell ref="A13:J14"/>
    <mergeCell ref="A15:J15"/>
    <mergeCell ref="A16:J16"/>
    <mergeCell ref="A17:J17"/>
    <mergeCell ref="A19:J19"/>
    <mergeCell ref="A21:J21"/>
    <mergeCell ref="B12:D12"/>
    <mergeCell ref="E12:F12"/>
    <mergeCell ref="A2:J2"/>
    <mergeCell ref="A3:J3"/>
    <mergeCell ref="A4:J4"/>
    <mergeCell ref="A5:J5"/>
    <mergeCell ref="A6:J6"/>
  </mergeCells>
  <pageMargins left="0.48" right="0.39" top="1" bottom="1" header="0.5" footer="0.5"/>
  <pageSetup paperSize="9" scale="79" orientation="portrait" horizontalDpi="4294967293" verticalDpi="360" r:id="rId1"/>
  <headerFooter alignWithMargins="0"/>
  <legacyDrawing r:id="rId2"/>
  <oleObjects>
    <oleObject progId="PBrush" shapeId="292865" r:id="rId3"/>
  </oleObjects>
</worksheet>
</file>

<file path=xl/worksheets/sheet23.xml><?xml version="1.0" encoding="utf-8"?>
<worksheet xmlns="http://schemas.openxmlformats.org/spreadsheetml/2006/main" xmlns:r="http://schemas.openxmlformats.org/officeDocument/2006/relationships">
  <sheetPr>
    <tabColor rgb="FFFF0000"/>
  </sheetPr>
  <dimension ref="A1:M30"/>
  <sheetViews>
    <sheetView showGridLines="0" topLeftCell="A7" zoomScaleNormal="100" workbookViewId="0">
      <selection activeCell="C23" sqref="C23:G23"/>
    </sheetView>
  </sheetViews>
  <sheetFormatPr defaultColWidth="8.88671875" defaultRowHeight="15"/>
  <cols>
    <col min="1" max="1" width="10.109375" style="2" customWidth="1"/>
    <col min="2" max="10" width="9.88671875" style="2" customWidth="1"/>
    <col min="11" max="16384" width="8.88671875" style="2"/>
  </cols>
  <sheetData>
    <row r="1" spans="1:10" ht="60" customHeight="1">
      <c r="A1" s="1"/>
      <c r="B1" s="1"/>
      <c r="C1" s="1"/>
      <c r="D1" s="1"/>
      <c r="E1" s="1"/>
      <c r="F1" s="1"/>
      <c r="G1" s="1"/>
      <c r="H1" s="1"/>
      <c r="I1" s="1"/>
      <c r="J1" s="1"/>
    </row>
    <row r="2" spans="1:10" s="1" customFormat="1" ht="18.75" customHeight="1">
      <c r="A2" s="1078" t="str">
        <f>'Firme Carta intestata città'!B2</f>
        <v>MINISTERO DELL’ISTRUZIONE E DEL MERITO</v>
      </c>
      <c r="B2" s="1078"/>
      <c r="C2" s="1078"/>
      <c r="D2" s="1078"/>
      <c r="E2" s="1078"/>
      <c r="F2" s="1078"/>
      <c r="G2" s="1078"/>
      <c r="H2" s="1078"/>
      <c r="I2" s="1078"/>
      <c r="J2" s="1078"/>
    </row>
    <row r="3" spans="1:10" s="1" customFormat="1" ht="18.75" customHeight="1">
      <c r="A3" s="1078" t="str">
        <f>'Firme Carta intestata città'!B3</f>
        <v>UFFICIO SCOLASTICO REGIONALE PER IL LAZIO</v>
      </c>
      <c r="B3" s="1078"/>
      <c r="C3" s="1078"/>
      <c r="D3" s="1078"/>
      <c r="E3" s="1078"/>
      <c r="F3" s="1078"/>
      <c r="G3" s="1078"/>
      <c r="H3" s="1078"/>
      <c r="I3" s="1078"/>
      <c r="J3" s="1078"/>
    </row>
    <row r="4" spans="1:10" s="1" customFormat="1" ht="18.75" customHeight="1">
      <c r="A4" s="1078" t="str">
        <f>'Firme Carta intestata città'!B4</f>
        <v>Istituto Comprensivo "Via T. Mommsen, 20"</v>
      </c>
      <c r="B4" s="1078"/>
      <c r="C4" s="1078"/>
      <c r="D4" s="1078"/>
      <c r="E4" s="1078"/>
      <c r="F4" s="1078"/>
      <c r="G4" s="1078"/>
      <c r="H4" s="1078"/>
      <c r="I4" s="1078"/>
      <c r="J4" s="1078"/>
    </row>
    <row r="5" spans="1:10" s="1" customFormat="1" ht="18.75" customHeight="1">
      <c r="A5" s="1078" t="str">
        <f>'Firme Carta intestata città'!B5</f>
        <v xml:space="preserve">00179 Roma (RM) Via T. Mommsen n. 20 C.F. 97199450582 C.M. RMIC8CU003 XVII° DISTRETTO SCOLASTICO </v>
      </c>
      <c r="B5" s="1078"/>
      <c r="C5" s="1078"/>
      <c r="D5" s="1078"/>
      <c r="E5" s="1078"/>
      <c r="F5" s="1078"/>
      <c r="G5" s="1078"/>
      <c r="H5" s="1078"/>
      <c r="I5" s="1078"/>
      <c r="J5" s="1078"/>
    </row>
    <row r="6" spans="1:10" s="1" customFormat="1" ht="18.75" customHeight="1">
      <c r="A6" s="1078" t="str">
        <f>'Firme Carta intestata città'!B6</f>
        <v>Tel. 06/78398074  Fax 06 787849  www.mommsen.edu.it   e-mail rmic8cu003@istruzione PEC :RMIC8CU003@PEC.ISTRUZIONE.IT</v>
      </c>
      <c r="B6" s="1078"/>
      <c r="C6" s="1078"/>
      <c r="D6" s="1078"/>
      <c r="E6" s="1078"/>
      <c r="F6" s="1078"/>
      <c r="G6" s="1078"/>
      <c r="H6" s="1078"/>
      <c r="I6" s="1078"/>
      <c r="J6" s="1078"/>
    </row>
    <row r="7" spans="1:10" ht="15.75">
      <c r="A7" s="11"/>
      <c r="B7" s="1"/>
      <c r="C7" s="1"/>
      <c r="D7" s="1"/>
      <c r="E7" s="1"/>
      <c r="F7" s="1"/>
      <c r="G7" s="1"/>
      <c r="H7" s="1"/>
      <c r="I7" s="1"/>
      <c r="J7" s="1"/>
    </row>
    <row r="8" spans="1:10" ht="15.75" hidden="1">
      <c r="A8" s="12" t="s">
        <v>128</v>
      </c>
      <c r="B8" s="13"/>
      <c r="C8" s="1"/>
      <c r="D8" s="1"/>
      <c r="E8" s="1"/>
      <c r="F8" s="1"/>
      <c r="G8" s="1"/>
      <c r="H8" s="14" t="s">
        <v>192</v>
      </c>
      <c r="J8" s="83" t="s">
        <v>305</v>
      </c>
    </row>
    <row r="9" spans="1:10">
      <c r="A9" s="1"/>
      <c r="B9" s="1"/>
      <c r="C9" s="1"/>
      <c r="D9" s="1"/>
      <c r="E9" s="1"/>
      <c r="F9" s="1"/>
      <c r="G9" s="1"/>
      <c r="H9" s="1"/>
      <c r="I9" s="1"/>
      <c r="J9" s="1"/>
    </row>
    <row r="10" spans="1:10" ht="15.75">
      <c r="A10" s="1" t="s">
        <v>354</v>
      </c>
      <c r="B10" s="1"/>
      <c r="C10" s="1"/>
      <c r="D10" s="1"/>
      <c r="E10" s="1"/>
      <c r="F10" s="15" t="s">
        <v>142</v>
      </c>
      <c r="G10" s="1"/>
      <c r="H10" s="1"/>
      <c r="I10" s="1"/>
      <c r="J10" s="1"/>
    </row>
    <row r="11" spans="1:10" ht="30.75" customHeight="1">
      <c r="A11" s="16"/>
      <c r="B11" s="1"/>
      <c r="C11" s="1"/>
      <c r="D11" s="1"/>
      <c r="E11" s="1"/>
      <c r="F11" s="1"/>
      <c r="G11" s="1"/>
      <c r="H11" s="1"/>
      <c r="I11" s="1"/>
      <c r="J11" s="1"/>
    </row>
    <row r="12" spans="1:10" ht="33" customHeight="1">
      <c r="A12" s="332" t="s">
        <v>129</v>
      </c>
      <c r="B12" s="1550" t="s">
        <v>141</v>
      </c>
      <c r="C12" s="1550"/>
      <c r="D12" s="1550"/>
      <c r="E12" s="1549" t="str">
        <f>Dati!B4</f>
        <v>2022/2023</v>
      </c>
      <c r="F12" s="1549"/>
      <c r="G12" s="17"/>
      <c r="H12" s="17"/>
      <c r="I12" s="17"/>
      <c r="J12" s="17"/>
    </row>
    <row r="13" spans="1:10" ht="30" customHeight="1">
      <c r="A13" s="1544" t="s">
        <v>327</v>
      </c>
      <c r="B13" s="1544"/>
      <c r="C13" s="1544"/>
      <c r="D13" s="1544"/>
      <c r="E13" s="1544"/>
      <c r="F13" s="1544"/>
      <c r="G13" s="1544"/>
      <c r="H13" s="1544"/>
      <c r="I13" s="1544"/>
      <c r="J13" s="1544"/>
    </row>
    <row r="14" spans="1:10" ht="63" customHeight="1">
      <c r="A14" s="1545" t="s">
        <v>130</v>
      </c>
      <c r="B14" s="1546"/>
      <c r="C14" s="1546"/>
      <c r="D14" s="1546"/>
      <c r="E14" s="1546"/>
      <c r="F14" s="1546"/>
      <c r="G14" s="1546"/>
      <c r="H14" s="1546"/>
      <c r="I14" s="1546"/>
      <c r="J14" s="1546"/>
    </row>
    <row r="15" spans="1:10">
      <c r="A15" s="1551" t="s">
        <v>143</v>
      </c>
      <c r="B15" s="1548"/>
      <c r="C15" s="1548"/>
      <c r="D15" s="1548"/>
      <c r="E15" s="1548"/>
      <c r="F15" s="1548"/>
      <c r="G15" s="1548"/>
      <c r="H15" s="1548"/>
      <c r="I15" s="1548"/>
      <c r="J15" s="1548"/>
    </row>
    <row r="16" spans="1:10">
      <c r="A16" s="1551" t="s">
        <v>144</v>
      </c>
      <c r="B16" s="1548"/>
      <c r="C16" s="1548"/>
      <c r="D16" s="1548"/>
      <c r="E16" s="1548"/>
      <c r="F16" s="1548"/>
      <c r="G16" s="1548"/>
      <c r="H16" s="1548"/>
      <c r="I16" s="1548"/>
      <c r="J16" s="1548"/>
    </row>
    <row r="17" spans="1:13" ht="15.75">
      <c r="A17" s="11" t="s">
        <v>742</v>
      </c>
      <c r="B17" s="1"/>
      <c r="C17" s="1"/>
      <c r="D17" s="1"/>
      <c r="E17" s="1"/>
      <c r="F17" s="1"/>
      <c r="G17" s="1"/>
      <c r="H17" s="1"/>
      <c r="I17" s="1"/>
      <c r="J17" s="1"/>
    </row>
    <row r="18" spans="1:13">
      <c r="A18" s="1551" t="s">
        <v>145</v>
      </c>
      <c r="B18" s="1548"/>
      <c r="C18" s="1548"/>
      <c r="D18" s="1548"/>
      <c r="E18" s="1548"/>
      <c r="F18" s="1548"/>
      <c r="G18" s="1548"/>
      <c r="H18" s="1548"/>
      <c r="I18" s="1548"/>
      <c r="J18" s="1548"/>
    </row>
    <row r="19" spans="1:13" ht="15.75">
      <c r="A19" s="18"/>
      <c r="B19" s="1"/>
      <c r="C19" s="1"/>
      <c r="D19" s="1"/>
      <c r="E19" s="1"/>
      <c r="F19" s="1"/>
      <c r="G19" s="1"/>
      <c r="H19" s="1"/>
      <c r="I19" s="1"/>
      <c r="J19" s="1"/>
    </row>
    <row r="20" spans="1:13" ht="15.75">
      <c r="A20" s="1547" t="s">
        <v>131</v>
      </c>
      <c r="B20" s="1548"/>
      <c r="C20" s="1548"/>
      <c r="D20" s="1548"/>
      <c r="E20" s="1548"/>
      <c r="F20" s="1548"/>
      <c r="G20" s="1548"/>
      <c r="H20" s="1548"/>
      <c r="I20" s="1548"/>
      <c r="J20" s="1548"/>
    </row>
    <row r="21" spans="1:13" ht="15.75">
      <c r="A21" s="19"/>
      <c r="B21" s="1"/>
      <c r="C21" s="1"/>
      <c r="D21" s="1"/>
      <c r="E21" s="1"/>
      <c r="F21" s="1"/>
      <c r="G21" s="1"/>
      <c r="H21" s="1"/>
      <c r="I21" s="1"/>
      <c r="J21" s="1"/>
    </row>
    <row r="22" spans="1:13" ht="15.75">
      <c r="A22" s="19"/>
      <c r="B22" s="1"/>
      <c r="C22" s="1"/>
      <c r="D22" s="1"/>
      <c r="E22" s="1"/>
      <c r="F22" s="1"/>
      <c r="G22" s="1"/>
      <c r="H22" s="1"/>
      <c r="I22" s="1"/>
      <c r="J22" s="1"/>
    </row>
    <row r="23" spans="1:13" ht="18">
      <c r="A23" s="20" t="s">
        <v>744</v>
      </c>
      <c r="B23" s="18" t="s">
        <v>135</v>
      </c>
      <c r="C23" s="1542"/>
      <c r="D23" s="1542"/>
      <c r="E23" s="1542"/>
      <c r="F23" s="1542"/>
      <c r="G23" s="1542"/>
      <c r="H23" s="1" t="s">
        <v>134</v>
      </c>
      <c r="I23" s="1"/>
      <c r="J23" s="1"/>
    </row>
    <row r="24" spans="1:13" ht="15.75">
      <c r="A24" s="18"/>
      <c r="B24" s="1"/>
      <c r="C24" s="1"/>
      <c r="D24" s="1"/>
      <c r="E24" s="1"/>
      <c r="F24" s="1"/>
      <c r="G24" s="1"/>
      <c r="H24" s="1"/>
      <c r="I24" s="1"/>
      <c r="J24" s="1"/>
      <c r="L24" s="3"/>
    </row>
    <row r="25" spans="1:13" ht="67.5" customHeight="1">
      <c r="A25" s="1552" t="s">
        <v>328</v>
      </c>
      <c r="B25" s="1552"/>
      <c r="C25" s="1552"/>
      <c r="D25" s="1552"/>
      <c r="E25" s="1552"/>
      <c r="F25" s="1552"/>
      <c r="G25" s="1552"/>
      <c r="H25" s="1552"/>
      <c r="I25" s="1552"/>
      <c r="J25" s="1552"/>
      <c r="M25" s="3"/>
    </row>
    <row r="26" spans="1:13" ht="15" customHeight="1">
      <c r="A26" s="1"/>
      <c r="B26" s="1"/>
      <c r="C26" s="1"/>
      <c r="D26" s="1"/>
      <c r="E26" s="1"/>
      <c r="F26" s="1"/>
      <c r="G26" s="1"/>
      <c r="H26" s="1"/>
      <c r="I26" s="1"/>
      <c r="J26" s="1"/>
    </row>
    <row r="27" spans="1:13" ht="34.5" customHeight="1">
      <c r="A27" s="1"/>
      <c r="B27" s="1"/>
      <c r="C27" s="1"/>
      <c r="D27" s="1"/>
      <c r="E27" s="1"/>
      <c r="F27" s="1"/>
    </row>
    <row r="28" spans="1:13" ht="15.75">
      <c r="A28" s="1"/>
      <c r="B28" s="331"/>
      <c r="C28" s="331"/>
      <c r="D28" s="331"/>
      <c r="E28" s="1541" t="s">
        <v>130</v>
      </c>
      <c r="F28" s="1541"/>
      <c r="G28" s="1541"/>
      <c r="H28" s="1541"/>
      <c r="I28" s="1541"/>
    </row>
    <row r="29" spans="1:13" ht="20.25">
      <c r="A29" s="1"/>
      <c r="B29" s="1"/>
      <c r="C29" s="1"/>
      <c r="D29" s="1"/>
      <c r="F29" s="1089" t="str">
        <f>'Firme Carta intestata città'!G9</f>
        <v>Nome COGNOME</v>
      </c>
      <c r="G29" s="1089"/>
      <c r="H29" s="1089"/>
      <c r="I29" s="329"/>
    </row>
    <row r="30" spans="1:13">
      <c r="A30" s="1"/>
      <c r="B30" s="1"/>
      <c r="C30" s="1"/>
      <c r="D30" s="1"/>
      <c r="E30" s="1"/>
      <c r="F30" s="1"/>
      <c r="G30" s="172" t="s">
        <v>329</v>
      </c>
      <c r="H30" s="1"/>
      <c r="I30" s="1"/>
    </row>
  </sheetData>
  <sheetProtection sheet="1" objects="1" scenarios="1"/>
  <mergeCells count="17">
    <mergeCell ref="C23:G23"/>
    <mergeCell ref="A25:J25"/>
    <mergeCell ref="E28:I28"/>
    <mergeCell ref="F29:H29"/>
    <mergeCell ref="A13:J13"/>
    <mergeCell ref="A14:J14"/>
    <mergeCell ref="A15:J15"/>
    <mergeCell ref="A16:J16"/>
    <mergeCell ref="A18:J18"/>
    <mergeCell ref="A20:J20"/>
    <mergeCell ref="B12:D12"/>
    <mergeCell ref="E12:F12"/>
    <mergeCell ref="A2:J2"/>
    <mergeCell ref="A3:J3"/>
    <mergeCell ref="A4:J4"/>
    <mergeCell ref="A5:J5"/>
    <mergeCell ref="A6:J6"/>
  </mergeCells>
  <pageMargins left="0.48" right="0.39" top="1" bottom="1" header="0.5" footer="0.5"/>
  <pageSetup paperSize="9" scale="79" orientation="portrait" horizontalDpi="4294967293" verticalDpi="360" r:id="rId1"/>
  <headerFooter alignWithMargins="0"/>
  <legacyDrawing r:id="rId2"/>
  <oleObjects>
    <oleObject progId="PBrush" shapeId="293889" r:id="rId3"/>
  </oleObjects>
</worksheet>
</file>

<file path=xl/worksheets/sheet24.xml><?xml version="1.0" encoding="utf-8"?>
<worksheet xmlns="http://schemas.openxmlformats.org/spreadsheetml/2006/main" xmlns:r="http://schemas.openxmlformats.org/officeDocument/2006/relationships">
  <sheetPr>
    <tabColor theme="4" tint="0.39997558519241921"/>
  </sheetPr>
  <dimension ref="A1:M31"/>
  <sheetViews>
    <sheetView showGridLines="0" zoomScaleNormal="100" workbookViewId="0">
      <selection activeCell="C24" sqref="C24:G24"/>
    </sheetView>
  </sheetViews>
  <sheetFormatPr defaultColWidth="8.88671875" defaultRowHeight="15"/>
  <cols>
    <col min="1" max="1" width="10.109375" style="2" customWidth="1"/>
    <col min="2" max="10" width="9.88671875" style="2" customWidth="1"/>
    <col min="11" max="16384" width="8.88671875" style="2"/>
  </cols>
  <sheetData>
    <row r="1" spans="1:10" ht="60" customHeight="1">
      <c r="A1" s="1"/>
      <c r="B1" s="1"/>
      <c r="C1" s="1"/>
      <c r="D1" s="1"/>
      <c r="E1" s="1"/>
      <c r="F1" s="1"/>
      <c r="G1" s="1"/>
      <c r="H1" s="1"/>
      <c r="I1" s="1"/>
      <c r="J1" s="1"/>
    </row>
    <row r="2" spans="1:10" s="1" customFormat="1" ht="18.75" customHeight="1">
      <c r="A2" s="1078" t="str">
        <f>'Firme Carta intestata città'!B2</f>
        <v>MINISTERO DELL’ISTRUZIONE E DEL MERITO</v>
      </c>
      <c r="B2" s="1078"/>
      <c r="C2" s="1078"/>
      <c r="D2" s="1078"/>
      <c r="E2" s="1078"/>
      <c r="F2" s="1078"/>
      <c r="G2" s="1078"/>
      <c r="H2" s="1078"/>
      <c r="I2" s="1078"/>
      <c r="J2" s="1078"/>
    </row>
    <row r="3" spans="1:10" s="1" customFormat="1" ht="18.75" customHeight="1">
      <c r="A3" s="1078" t="str">
        <f>'Firme Carta intestata città'!B3</f>
        <v>UFFICIO SCOLASTICO REGIONALE PER IL LAZIO</v>
      </c>
      <c r="B3" s="1078"/>
      <c r="C3" s="1078"/>
      <c r="D3" s="1078"/>
      <c r="E3" s="1078"/>
      <c r="F3" s="1078"/>
      <c r="G3" s="1078"/>
      <c r="H3" s="1078"/>
      <c r="I3" s="1078"/>
      <c r="J3" s="1078"/>
    </row>
    <row r="4" spans="1:10" s="1" customFormat="1" ht="18.75" customHeight="1">
      <c r="A4" s="1078" t="str">
        <f>'Firme Carta intestata città'!B4</f>
        <v>Istituto Comprensivo "Via T. Mommsen, 20"</v>
      </c>
      <c r="B4" s="1078"/>
      <c r="C4" s="1078"/>
      <c r="D4" s="1078"/>
      <c r="E4" s="1078"/>
      <c r="F4" s="1078"/>
      <c r="G4" s="1078"/>
      <c r="H4" s="1078"/>
      <c r="I4" s="1078"/>
      <c r="J4" s="1078"/>
    </row>
    <row r="5" spans="1:10" s="1" customFormat="1" ht="18.75" customHeight="1">
      <c r="A5" s="1078" t="str">
        <f>'Firme Carta intestata città'!B5</f>
        <v xml:space="preserve">00179 Roma (RM) Via T. Mommsen n. 20 C.F. 97199450582 C.M. RMIC8CU003 XVII° DISTRETTO SCOLASTICO </v>
      </c>
      <c r="B5" s="1078"/>
      <c r="C5" s="1078"/>
      <c r="D5" s="1078"/>
      <c r="E5" s="1078"/>
      <c r="F5" s="1078"/>
      <c r="G5" s="1078"/>
      <c r="H5" s="1078"/>
      <c r="I5" s="1078"/>
      <c r="J5" s="1078"/>
    </row>
    <row r="6" spans="1:10" s="1" customFormat="1" ht="18.75" customHeight="1">
      <c r="A6" s="1078" t="str">
        <f>'Firme Carta intestata città'!B6</f>
        <v>Tel. 06/78398074  Fax 06 787849  www.mommsen.edu.it   e-mail rmic8cu003@istruzione PEC :RMIC8CU003@PEC.ISTRUZIONE.IT</v>
      </c>
      <c r="B6" s="1078"/>
      <c r="C6" s="1078"/>
      <c r="D6" s="1078"/>
      <c r="E6" s="1078"/>
      <c r="F6" s="1078"/>
      <c r="G6" s="1078"/>
      <c r="H6" s="1078"/>
      <c r="I6" s="1078"/>
      <c r="J6" s="1078"/>
    </row>
    <row r="7" spans="1:10" ht="15.75">
      <c r="A7" s="11"/>
      <c r="B7" s="1"/>
      <c r="C7" s="1"/>
      <c r="D7" s="1"/>
      <c r="E7" s="1"/>
      <c r="F7" s="1"/>
      <c r="G7" s="1"/>
      <c r="H7" s="1"/>
      <c r="I7" s="1"/>
      <c r="J7" s="1"/>
    </row>
    <row r="8" spans="1:10" ht="15.75" hidden="1">
      <c r="A8" s="12" t="s">
        <v>128</v>
      </c>
      <c r="B8" s="13"/>
      <c r="C8" s="1"/>
      <c r="D8" s="1"/>
      <c r="E8" s="1"/>
      <c r="F8" s="1"/>
      <c r="G8" s="1"/>
      <c r="H8" s="14" t="s">
        <v>192</v>
      </c>
      <c r="J8" s="83" t="s">
        <v>305</v>
      </c>
    </row>
    <row r="9" spans="1:10">
      <c r="A9" s="1"/>
      <c r="B9" s="1"/>
      <c r="C9" s="1"/>
      <c r="D9" s="1"/>
      <c r="E9" s="1"/>
      <c r="F9" s="1"/>
      <c r="G9" s="1"/>
      <c r="H9" s="1"/>
      <c r="I9" s="1"/>
      <c r="J9" s="1"/>
    </row>
    <row r="10" spans="1:10" ht="15.75">
      <c r="A10" s="13" t="s">
        <v>745</v>
      </c>
      <c r="B10" s="1"/>
      <c r="C10" s="1"/>
      <c r="D10" s="1"/>
      <c r="E10" s="1"/>
      <c r="F10" s="15" t="s">
        <v>142</v>
      </c>
      <c r="G10" s="1"/>
      <c r="I10" s="1"/>
      <c r="J10" s="1"/>
    </row>
    <row r="11" spans="1:10" ht="30.75" customHeight="1">
      <c r="A11" s="16"/>
      <c r="B11" s="1"/>
      <c r="C11" s="1"/>
      <c r="D11" s="1"/>
      <c r="E11" s="1"/>
      <c r="F11" s="1"/>
      <c r="G11" s="1"/>
      <c r="I11" s="1"/>
      <c r="J11" s="1"/>
    </row>
    <row r="12" spans="1:10" ht="33" customHeight="1">
      <c r="A12" s="332" t="s">
        <v>129</v>
      </c>
      <c r="B12" s="1553" t="s">
        <v>746</v>
      </c>
      <c r="C12" s="1553"/>
      <c r="D12" s="1553"/>
      <c r="E12" s="1549" t="str">
        <f>Dati!B4</f>
        <v>2022/2023</v>
      </c>
      <c r="F12" s="1549"/>
      <c r="G12" s="17"/>
      <c r="H12" s="17"/>
      <c r="I12" s="17"/>
      <c r="J12" s="17"/>
    </row>
    <row r="13" spans="1:10" ht="18" customHeight="1">
      <c r="A13" s="1544" t="s">
        <v>146</v>
      </c>
      <c r="B13" s="1544"/>
      <c r="C13" s="1544"/>
      <c r="D13" s="1544"/>
      <c r="E13" s="1544"/>
      <c r="F13" s="1544"/>
      <c r="G13" s="1544"/>
      <c r="H13" s="1544"/>
      <c r="I13" s="1544"/>
      <c r="J13" s="1544"/>
    </row>
    <row r="14" spans="1:10" ht="29.25" customHeight="1">
      <c r="A14" s="1544"/>
      <c r="B14" s="1544"/>
      <c r="C14" s="1544"/>
      <c r="D14" s="1544"/>
      <c r="E14" s="1544"/>
      <c r="F14" s="1544"/>
      <c r="G14" s="1544"/>
      <c r="H14" s="1544"/>
      <c r="I14" s="1544"/>
      <c r="J14" s="1544"/>
    </row>
    <row r="15" spans="1:10" ht="43.5" customHeight="1">
      <c r="A15" s="1545" t="s">
        <v>130</v>
      </c>
      <c r="B15" s="1546"/>
      <c r="C15" s="1546"/>
      <c r="D15" s="1546"/>
      <c r="E15" s="1546"/>
      <c r="F15" s="1546"/>
      <c r="G15" s="1546"/>
      <c r="H15" s="1546"/>
      <c r="I15" s="1546"/>
      <c r="J15" s="1546"/>
    </row>
    <row r="16" spans="1:10">
      <c r="A16" s="1551" t="s">
        <v>143</v>
      </c>
      <c r="B16" s="1548"/>
      <c r="C16" s="1548"/>
      <c r="D16" s="1548"/>
      <c r="E16" s="1548"/>
      <c r="F16" s="1548"/>
      <c r="G16" s="1548"/>
      <c r="H16" s="1548"/>
      <c r="I16" s="1548"/>
      <c r="J16" s="1548"/>
    </row>
    <row r="17" spans="1:13">
      <c r="A17" s="1551" t="s">
        <v>144</v>
      </c>
      <c r="B17" s="1548"/>
      <c r="C17" s="1548"/>
      <c r="D17" s="1548"/>
      <c r="E17" s="1548"/>
      <c r="F17" s="1548"/>
      <c r="G17" s="1548"/>
      <c r="H17" s="1548"/>
      <c r="I17" s="1548"/>
      <c r="J17" s="1548"/>
    </row>
    <row r="18" spans="1:13" ht="15.75">
      <c r="A18" s="11" t="s">
        <v>742</v>
      </c>
      <c r="B18" s="1"/>
      <c r="C18" s="1"/>
      <c r="D18" s="1"/>
      <c r="E18" s="1"/>
      <c r="F18" s="1"/>
      <c r="G18" s="1"/>
      <c r="H18" s="1"/>
      <c r="I18" s="1"/>
      <c r="J18" s="1"/>
    </row>
    <row r="19" spans="1:13">
      <c r="A19" s="1551" t="s">
        <v>145</v>
      </c>
      <c r="B19" s="1548"/>
      <c r="C19" s="1548"/>
      <c r="D19" s="1548"/>
      <c r="E19" s="1548"/>
      <c r="F19" s="1548"/>
      <c r="G19" s="1548"/>
      <c r="H19" s="1548"/>
      <c r="I19" s="1548"/>
      <c r="J19" s="1548"/>
    </row>
    <row r="20" spans="1:13" ht="15.75">
      <c r="A20" s="18"/>
      <c r="B20" s="1"/>
      <c r="C20" s="1"/>
      <c r="D20" s="1"/>
      <c r="E20" s="1"/>
      <c r="F20" s="1"/>
      <c r="G20" s="1"/>
      <c r="H20" s="1"/>
      <c r="I20" s="1"/>
      <c r="J20" s="1"/>
    </row>
    <row r="21" spans="1:13" ht="15.75">
      <c r="A21" s="1547" t="s">
        <v>131</v>
      </c>
      <c r="B21" s="1548"/>
      <c r="C21" s="1548"/>
      <c r="D21" s="1548"/>
      <c r="E21" s="1548"/>
      <c r="F21" s="1548"/>
      <c r="G21" s="1548"/>
      <c r="H21" s="1548"/>
      <c r="I21" s="1548"/>
      <c r="J21" s="1548"/>
    </row>
    <row r="22" spans="1:13" ht="15.75">
      <c r="A22" s="19"/>
      <c r="B22" s="1"/>
      <c r="C22" s="1"/>
      <c r="D22" s="1"/>
      <c r="E22" s="1"/>
      <c r="F22" s="1"/>
      <c r="G22" s="1"/>
      <c r="H22" s="1"/>
      <c r="I22" s="1"/>
      <c r="J22" s="1"/>
    </row>
    <row r="23" spans="1:13" ht="15.75">
      <c r="A23" s="19"/>
      <c r="B23" s="1"/>
      <c r="C23" s="1"/>
      <c r="D23" s="1"/>
      <c r="E23" s="1"/>
      <c r="F23" s="1"/>
      <c r="G23" s="1"/>
      <c r="H23" s="1"/>
      <c r="I23" s="1"/>
      <c r="J23" s="1"/>
    </row>
    <row r="24" spans="1:13" ht="18">
      <c r="A24" s="20" t="s">
        <v>132</v>
      </c>
      <c r="B24" s="333" t="s">
        <v>133</v>
      </c>
      <c r="C24" s="1542"/>
      <c r="D24" s="1542"/>
      <c r="E24" s="1542"/>
      <c r="F24" s="1542"/>
      <c r="G24" s="1542"/>
      <c r="H24" s="1" t="s">
        <v>134</v>
      </c>
      <c r="I24" s="1"/>
      <c r="J24" s="1"/>
    </row>
    <row r="25" spans="1:13" ht="15.75">
      <c r="A25" s="18"/>
      <c r="B25" s="1"/>
      <c r="C25" s="1"/>
      <c r="D25" s="1"/>
      <c r="E25" s="1"/>
      <c r="F25" s="1"/>
      <c r="G25" s="1"/>
      <c r="H25" s="1"/>
      <c r="I25" s="1"/>
      <c r="J25" s="1"/>
      <c r="L25" s="3"/>
    </row>
    <row r="26" spans="1:13" ht="36" customHeight="1">
      <c r="A26" s="1552" t="str">
        <f>'Pagamento IISS'!D7</f>
        <v>Coordinamento area didattica</v>
      </c>
      <c r="B26" s="1552"/>
      <c r="C26" s="1552"/>
      <c r="D26" s="1552"/>
      <c r="E26" s="1552"/>
      <c r="F26" s="1552"/>
      <c r="G26" s="1552"/>
      <c r="H26" s="1552"/>
      <c r="I26" s="1552"/>
      <c r="J26" s="1552"/>
      <c r="M26" s="3"/>
    </row>
    <row r="27" spans="1:13" ht="15" customHeight="1">
      <c r="A27" s="1"/>
      <c r="B27" s="1"/>
      <c r="C27" s="1"/>
      <c r="D27" s="1"/>
      <c r="E27" s="1"/>
      <c r="F27" s="1"/>
      <c r="G27" s="1"/>
      <c r="H27" s="1"/>
      <c r="I27" s="1"/>
      <c r="J27" s="1"/>
    </row>
    <row r="28" spans="1:13" ht="30" customHeight="1">
      <c r="A28" s="1"/>
      <c r="B28" s="1"/>
      <c r="C28" s="1"/>
      <c r="D28" s="1"/>
      <c r="E28" s="1"/>
      <c r="F28" s="1"/>
    </row>
    <row r="29" spans="1:13" ht="15.75">
      <c r="A29" s="1"/>
      <c r="B29" s="331"/>
      <c r="C29" s="331"/>
      <c r="D29" s="331"/>
      <c r="E29" s="1541" t="s">
        <v>130</v>
      </c>
      <c r="F29" s="1541"/>
      <c r="G29" s="1541"/>
      <c r="H29" s="1541"/>
      <c r="I29" s="1541"/>
    </row>
    <row r="30" spans="1:13" ht="20.25">
      <c r="A30" s="1"/>
      <c r="B30" s="1"/>
      <c r="C30" s="1"/>
      <c r="D30" s="1"/>
      <c r="F30" s="1089" t="str">
        <f>'Firme Carta intestata città'!G9</f>
        <v>Nome COGNOME</v>
      </c>
      <c r="G30" s="1089"/>
      <c r="H30" s="1089"/>
      <c r="I30" s="329"/>
    </row>
    <row r="31" spans="1:13">
      <c r="A31" s="1"/>
      <c r="B31" s="1"/>
      <c r="C31" s="1"/>
      <c r="D31" s="1"/>
      <c r="E31" s="1"/>
      <c r="F31" s="1"/>
      <c r="G31" s="172" t="s">
        <v>329</v>
      </c>
      <c r="H31" s="1"/>
      <c r="I31" s="1"/>
    </row>
  </sheetData>
  <sheetProtection sheet="1" objects="1" scenarios="1"/>
  <mergeCells count="17">
    <mergeCell ref="C24:G24"/>
    <mergeCell ref="A26:J26"/>
    <mergeCell ref="E29:I29"/>
    <mergeCell ref="F30:H30"/>
    <mergeCell ref="A13:J14"/>
    <mergeCell ref="A15:J15"/>
    <mergeCell ref="A16:J16"/>
    <mergeCell ref="A17:J17"/>
    <mergeCell ref="A19:J19"/>
    <mergeCell ref="A21:J21"/>
    <mergeCell ref="B12:D12"/>
    <mergeCell ref="E12:F12"/>
    <mergeCell ref="A2:J2"/>
    <mergeCell ref="A3:J3"/>
    <mergeCell ref="A4:J4"/>
    <mergeCell ref="A5:J5"/>
    <mergeCell ref="A6:J6"/>
  </mergeCells>
  <pageMargins left="0.48" right="0.39" top="1" bottom="1" header="0.5" footer="0.5"/>
  <pageSetup paperSize="9" scale="79" orientation="portrait" horizontalDpi="4294967293" verticalDpi="360" r:id="rId1"/>
  <headerFooter alignWithMargins="0"/>
  <legacyDrawing r:id="rId2"/>
  <oleObjects>
    <oleObject progId="PBrush" shapeId="294913" r:id="rId3"/>
  </oleObjects>
</worksheet>
</file>

<file path=xl/worksheets/sheet25.xml><?xml version="1.0" encoding="utf-8"?>
<worksheet xmlns="http://schemas.openxmlformats.org/spreadsheetml/2006/main" xmlns:r="http://schemas.openxmlformats.org/officeDocument/2006/relationships">
  <sheetPr>
    <tabColor theme="4" tint="0.39997558519241921"/>
  </sheetPr>
  <dimension ref="A1:M30"/>
  <sheetViews>
    <sheetView showGridLines="0" zoomScaleNormal="100" workbookViewId="0">
      <selection activeCell="A25" sqref="A25:J25"/>
    </sheetView>
  </sheetViews>
  <sheetFormatPr defaultColWidth="8.88671875" defaultRowHeight="15"/>
  <cols>
    <col min="1" max="1" width="10.109375" style="2" customWidth="1"/>
    <col min="2" max="10" width="9.88671875" style="2" customWidth="1"/>
    <col min="11" max="16384" width="8.88671875" style="2"/>
  </cols>
  <sheetData>
    <row r="1" spans="1:10" ht="60" customHeight="1">
      <c r="A1" s="1"/>
      <c r="B1" s="1"/>
      <c r="C1" s="1"/>
      <c r="D1" s="1"/>
      <c r="E1" s="1"/>
      <c r="F1" s="1"/>
      <c r="G1" s="1"/>
      <c r="H1" s="1"/>
      <c r="I1" s="1"/>
      <c r="J1" s="1"/>
    </row>
    <row r="2" spans="1:10" s="1" customFormat="1" ht="18.75" customHeight="1">
      <c r="A2" s="1078" t="str">
        <f>'Firme Carta intestata città'!B2</f>
        <v>MINISTERO DELL’ISTRUZIONE E DEL MERITO</v>
      </c>
      <c r="B2" s="1078"/>
      <c r="C2" s="1078"/>
      <c r="D2" s="1078"/>
      <c r="E2" s="1078"/>
      <c r="F2" s="1078"/>
      <c r="G2" s="1078"/>
      <c r="H2" s="1078"/>
      <c r="I2" s="1078"/>
      <c r="J2" s="1078"/>
    </row>
    <row r="3" spans="1:10" s="1" customFormat="1" ht="18.75" customHeight="1">
      <c r="A3" s="1078" t="str">
        <f>'Firme Carta intestata città'!B3</f>
        <v>UFFICIO SCOLASTICO REGIONALE PER IL LAZIO</v>
      </c>
      <c r="B3" s="1078"/>
      <c r="C3" s="1078"/>
      <c r="D3" s="1078"/>
      <c r="E3" s="1078"/>
      <c r="F3" s="1078"/>
      <c r="G3" s="1078"/>
      <c r="H3" s="1078"/>
      <c r="I3" s="1078"/>
      <c r="J3" s="1078"/>
    </row>
    <row r="4" spans="1:10" s="1" customFormat="1" ht="18.75" customHeight="1">
      <c r="A4" s="1078" t="str">
        <f>'Firme Carta intestata città'!B4</f>
        <v>Istituto Comprensivo "Via T. Mommsen, 20"</v>
      </c>
      <c r="B4" s="1078"/>
      <c r="C4" s="1078"/>
      <c r="D4" s="1078"/>
      <c r="E4" s="1078"/>
      <c r="F4" s="1078"/>
      <c r="G4" s="1078"/>
      <c r="H4" s="1078"/>
      <c r="I4" s="1078"/>
      <c r="J4" s="1078"/>
    </row>
    <row r="5" spans="1:10" s="1" customFormat="1" ht="18.75" customHeight="1">
      <c r="A5" s="1078" t="str">
        <f>'Firme Carta intestata città'!B5</f>
        <v xml:space="preserve">00179 Roma (RM) Via T. Mommsen n. 20 C.F. 97199450582 C.M. RMIC8CU003 XVII° DISTRETTO SCOLASTICO </v>
      </c>
      <c r="B5" s="1078"/>
      <c r="C5" s="1078"/>
      <c r="D5" s="1078"/>
      <c r="E5" s="1078"/>
      <c r="F5" s="1078"/>
      <c r="G5" s="1078"/>
      <c r="H5" s="1078"/>
      <c r="I5" s="1078"/>
      <c r="J5" s="1078"/>
    </row>
    <row r="6" spans="1:10" s="1" customFormat="1" ht="18.75" customHeight="1">
      <c r="A6" s="1078" t="str">
        <f>'Firme Carta intestata città'!B6</f>
        <v>Tel. 06/78398074  Fax 06 787849  www.mommsen.edu.it   e-mail rmic8cu003@istruzione PEC :RMIC8CU003@PEC.ISTRUZIONE.IT</v>
      </c>
      <c r="B6" s="1078"/>
      <c r="C6" s="1078"/>
      <c r="D6" s="1078"/>
      <c r="E6" s="1078"/>
      <c r="F6" s="1078"/>
      <c r="G6" s="1078"/>
      <c r="H6" s="1078"/>
      <c r="I6" s="1078"/>
      <c r="J6" s="1078"/>
    </row>
    <row r="7" spans="1:10" ht="15.75">
      <c r="A7" s="11"/>
      <c r="B7" s="1"/>
      <c r="C7" s="1"/>
      <c r="D7" s="1"/>
      <c r="E7" s="1"/>
      <c r="F7" s="1"/>
      <c r="G7" s="1"/>
      <c r="H7" s="1"/>
      <c r="I7" s="1"/>
      <c r="J7" s="1"/>
    </row>
    <row r="8" spans="1:10" ht="15.75" hidden="1">
      <c r="A8" s="12" t="s">
        <v>128</v>
      </c>
      <c r="B8" s="13"/>
      <c r="C8" s="1"/>
      <c r="D8" s="1"/>
      <c r="E8" s="1"/>
      <c r="F8" s="1"/>
      <c r="G8" s="1"/>
      <c r="H8" s="14" t="s">
        <v>192</v>
      </c>
      <c r="J8" s="83" t="s">
        <v>305</v>
      </c>
    </row>
    <row r="9" spans="1:10">
      <c r="A9" s="1"/>
      <c r="B9" s="1"/>
      <c r="C9" s="1"/>
      <c r="D9" s="1"/>
      <c r="E9" s="1"/>
      <c r="F9" s="1"/>
      <c r="G9" s="1"/>
      <c r="H9" s="1"/>
      <c r="I9" s="1"/>
      <c r="J9" s="1"/>
    </row>
    <row r="10" spans="1:10" ht="15.75">
      <c r="A10" s="1" t="s">
        <v>354</v>
      </c>
      <c r="B10" s="1"/>
      <c r="C10" s="1"/>
      <c r="D10" s="1"/>
      <c r="E10" s="1"/>
      <c r="F10" s="15" t="s">
        <v>142</v>
      </c>
      <c r="G10" s="1"/>
      <c r="H10" s="1"/>
      <c r="I10" s="1"/>
      <c r="J10" s="1"/>
    </row>
    <row r="11" spans="1:10" ht="30.75" customHeight="1">
      <c r="A11" s="16"/>
      <c r="B11" s="1"/>
      <c r="C11" s="1"/>
      <c r="D11" s="1"/>
      <c r="E11" s="1"/>
      <c r="F11" s="1"/>
      <c r="G11" s="1"/>
      <c r="H11" s="1"/>
      <c r="I11" s="1"/>
      <c r="J11" s="1"/>
    </row>
    <row r="12" spans="1:10" ht="33" customHeight="1">
      <c r="A12" s="332" t="s">
        <v>129</v>
      </c>
      <c r="B12" s="1553" t="s">
        <v>746</v>
      </c>
      <c r="C12" s="1553"/>
      <c r="D12" s="1553"/>
      <c r="E12" s="1549" t="str">
        <f>Dati!B4</f>
        <v>2022/2023</v>
      </c>
      <c r="F12" s="1549"/>
      <c r="G12" s="17"/>
      <c r="H12" s="17"/>
      <c r="I12" s="17"/>
      <c r="J12" s="17"/>
    </row>
    <row r="13" spans="1:10" ht="30" customHeight="1">
      <c r="A13" s="1544" t="s">
        <v>327</v>
      </c>
      <c r="B13" s="1544"/>
      <c r="C13" s="1544"/>
      <c r="D13" s="1544"/>
      <c r="E13" s="1544"/>
      <c r="F13" s="1544"/>
      <c r="G13" s="1544"/>
      <c r="H13" s="1544"/>
      <c r="I13" s="1544"/>
      <c r="J13" s="1544"/>
    </row>
    <row r="14" spans="1:10" ht="63" customHeight="1">
      <c r="A14" s="1545" t="s">
        <v>130</v>
      </c>
      <c r="B14" s="1546"/>
      <c r="C14" s="1546"/>
      <c r="D14" s="1546"/>
      <c r="E14" s="1546"/>
      <c r="F14" s="1546"/>
      <c r="G14" s="1546"/>
      <c r="H14" s="1546"/>
      <c r="I14" s="1546"/>
      <c r="J14" s="1546"/>
    </row>
    <row r="15" spans="1:10">
      <c r="A15" s="1551" t="s">
        <v>143</v>
      </c>
      <c r="B15" s="1548"/>
      <c r="C15" s="1548"/>
      <c r="D15" s="1548"/>
      <c r="E15" s="1548"/>
      <c r="F15" s="1548"/>
      <c r="G15" s="1548"/>
      <c r="H15" s="1548"/>
      <c r="I15" s="1548"/>
      <c r="J15" s="1548"/>
    </row>
    <row r="16" spans="1:10">
      <c r="A16" s="1551" t="s">
        <v>144</v>
      </c>
      <c r="B16" s="1548"/>
      <c r="C16" s="1548"/>
      <c r="D16" s="1548"/>
      <c r="E16" s="1548"/>
      <c r="F16" s="1548"/>
      <c r="G16" s="1548"/>
      <c r="H16" s="1548"/>
      <c r="I16" s="1548"/>
      <c r="J16" s="1548"/>
    </row>
    <row r="17" spans="1:13" ht="15.75">
      <c r="A17" s="11" t="s">
        <v>742</v>
      </c>
      <c r="B17" s="1"/>
      <c r="C17" s="1"/>
      <c r="D17" s="1"/>
      <c r="E17" s="1"/>
      <c r="F17" s="1"/>
      <c r="G17" s="1"/>
      <c r="H17" s="1"/>
      <c r="I17" s="1"/>
      <c r="J17" s="1"/>
    </row>
    <row r="18" spans="1:13">
      <c r="A18" s="1551" t="s">
        <v>145</v>
      </c>
      <c r="B18" s="1548"/>
      <c r="C18" s="1548"/>
      <c r="D18" s="1548"/>
      <c r="E18" s="1548"/>
      <c r="F18" s="1548"/>
      <c r="G18" s="1548"/>
      <c r="H18" s="1548"/>
      <c r="I18" s="1548"/>
      <c r="J18" s="1548"/>
    </row>
    <row r="19" spans="1:13" ht="15.75">
      <c r="A19" s="18"/>
      <c r="B19" s="1"/>
      <c r="C19" s="1"/>
      <c r="D19" s="1"/>
      <c r="E19" s="1"/>
      <c r="F19" s="1"/>
      <c r="G19" s="1"/>
      <c r="H19" s="1"/>
      <c r="I19" s="1"/>
      <c r="J19" s="1"/>
    </row>
    <row r="20" spans="1:13" ht="15.75">
      <c r="A20" s="1547" t="s">
        <v>131</v>
      </c>
      <c r="B20" s="1548"/>
      <c r="C20" s="1548"/>
      <c r="D20" s="1548"/>
      <c r="E20" s="1548"/>
      <c r="F20" s="1548"/>
      <c r="G20" s="1548"/>
      <c r="H20" s="1548"/>
      <c r="I20" s="1548"/>
      <c r="J20" s="1548"/>
    </row>
    <row r="21" spans="1:13" ht="15.75">
      <c r="A21" s="19"/>
      <c r="B21" s="1"/>
      <c r="C21" s="1"/>
      <c r="D21" s="1"/>
      <c r="E21" s="1"/>
      <c r="F21" s="1"/>
      <c r="G21" s="1"/>
      <c r="H21" s="1"/>
      <c r="I21" s="1"/>
      <c r="J21" s="1"/>
    </row>
    <row r="22" spans="1:13" ht="15.75">
      <c r="A22" s="19"/>
      <c r="B22" s="1"/>
      <c r="C22" s="1"/>
      <c r="D22" s="1"/>
      <c r="E22" s="1"/>
      <c r="F22" s="1"/>
      <c r="G22" s="1"/>
      <c r="H22" s="1"/>
      <c r="I22" s="1"/>
      <c r="J22" s="1"/>
    </row>
    <row r="23" spans="1:13" ht="18">
      <c r="A23" s="20" t="s">
        <v>744</v>
      </c>
      <c r="B23" s="18" t="s">
        <v>135</v>
      </c>
      <c r="C23" s="1542"/>
      <c r="D23" s="1542"/>
      <c r="E23" s="1542"/>
      <c r="F23" s="1542"/>
      <c r="G23" s="1542"/>
      <c r="H23" s="1" t="s">
        <v>134</v>
      </c>
      <c r="I23" s="1"/>
      <c r="J23" s="1"/>
    </row>
    <row r="24" spans="1:13" ht="15.75">
      <c r="A24" s="18"/>
      <c r="B24" s="1"/>
      <c r="C24" s="1"/>
      <c r="D24" s="1"/>
      <c r="E24" s="1"/>
      <c r="F24" s="1"/>
      <c r="G24" s="1"/>
      <c r="H24" s="1"/>
      <c r="I24" s="1"/>
      <c r="J24" s="1"/>
      <c r="L24" s="3"/>
    </row>
    <row r="25" spans="1:13" ht="67.5" customHeight="1">
      <c r="A25" s="1552" t="s">
        <v>328</v>
      </c>
      <c r="B25" s="1552"/>
      <c r="C25" s="1552"/>
      <c r="D25" s="1552"/>
      <c r="E25" s="1552"/>
      <c r="F25" s="1552"/>
      <c r="G25" s="1552"/>
      <c r="H25" s="1552"/>
      <c r="I25" s="1552"/>
      <c r="J25" s="1552"/>
      <c r="M25" s="3"/>
    </row>
    <row r="26" spans="1:13" ht="15" customHeight="1">
      <c r="A26" s="1"/>
      <c r="B26" s="1"/>
      <c r="C26" s="1"/>
      <c r="D26" s="1"/>
      <c r="E26" s="1"/>
      <c r="F26" s="1"/>
      <c r="G26" s="1"/>
      <c r="H26" s="1"/>
      <c r="I26" s="1"/>
      <c r="J26" s="1"/>
    </row>
    <row r="27" spans="1:13" ht="34.5" customHeight="1">
      <c r="A27" s="1"/>
      <c r="B27" s="1"/>
      <c r="C27" s="1"/>
      <c r="D27" s="1"/>
      <c r="E27" s="1"/>
      <c r="F27" s="1"/>
    </row>
    <row r="28" spans="1:13" ht="15.75">
      <c r="A28" s="1"/>
      <c r="B28" s="331"/>
      <c r="C28" s="331"/>
      <c r="D28" s="331"/>
      <c r="E28" s="1541" t="s">
        <v>130</v>
      </c>
      <c r="F28" s="1541"/>
      <c r="G28" s="1541"/>
      <c r="H28" s="1541"/>
      <c r="I28" s="1541"/>
    </row>
    <row r="29" spans="1:13" ht="20.25">
      <c r="A29" s="1"/>
      <c r="B29" s="1"/>
      <c r="C29" s="1"/>
      <c r="D29" s="1"/>
      <c r="F29" s="1089" t="str">
        <f>'Firme Carta intestata città'!G9</f>
        <v>Nome COGNOME</v>
      </c>
      <c r="G29" s="1089"/>
      <c r="H29" s="1089"/>
      <c r="I29" s="329"/>
    </row>
    <row r="30" spans="1:13">
      <c r="A30" s="1"/>
      <c r="B30" s="1"/>
      <c r="C30" s="1"/>
      <c r="D30" s="1"/>
      <c r="E30" s="1"/>
      <c r="F30" s="1"/>
      <c r="G30" s="172" t="s">
        <v>329</v>
      </c>
      <c r="H30" s="1"/>
      <c r="I30" s="1"/>
    </row>
  </sheetData>
  <sheetProtection sheet="1" objects="1" scenarios="1"/>
  <mergeCells count="17">
    <mergeCell ref="C23:G23"/>
    <mergeCell ref="A25:J25"/>
    <mergeCell ref="E28:I28"/>
    <mergeCell ref="F29:H29"/>
    <mergeCell ref="A13:J13"/>
    <mergeCell ref="A14:J14"/>
    <mergeCell ref="A15:J15"/>
    <mergeCell ref="A16:J16"/>
    <mergeCell ref="A18:J18"/>
    <mergeCell ref="A20:J20"/>
    <mergeCell ref="B12:D12"/>
    <mergeCell ref="E12:F12"/>
    <mergeCell ref="A2:J2"/>
    <mergeCell ref="A3:J3"/>
    <mergeCell ref="A4:J4"/>
    <mergeCell ref="A5:J5"/>
    <mergeCell ref="A6:J6"/>
  </mergeCells>
  <pageMargins left="0.48" right="0.39" top="1" bottom="1" header="0.5" footer="0.5"/>
  <pageSetup paperSize="9" scale="79" orientation="portrait" horizontalDpi="4294967293" verticalDpi="360" r:id="rId1"/>
  <headerFooter alignWithMargins="0"/>
  <legacyDrawing r:id="rId2"/>
  <oleObjects>
    <oleObject progId="PBrush" shapeId="296961" r:id="rId3"/>
  </oleObjects>
</worksheet>
</file>

<file path=xl/worksheets/sheet26.xml><?xml version="1.0" encoding="utf-8"?>
<worksheet xmlns="http://schemas.openxmlformats.org/spreadsheetml/2006/main" xmlns:r="http://schemas.openxmlformats.org/officeDocument/2006/relationships">
  <sheetPr>
    <tabColor theme="4" tint="0.39997558519241921"/>
  </sheetPr>
  <dimension ref="A1:M44"/>
  <sheetViews>
    <sheetView showGridLines="0" zoomScaleNormal="100" workbookViewId="0">
      <selection activeCell="B28" sqref="B28:J28"/>
    </sheetView>
  </sheetViews>
  <sheetFormatPr defaultColWidth="8.88671875" defaultRowHeight="15"/>
  <cols>
    <col min="1" max="1" width="10.109375" style="2" customWidth="1"/>
    <col min="2" max="10" width="9.88671875" style="2" customWidth="1"/>
    <col min="11" max="12" width="8.88671875" style="2"/>
    <col min="13" max="13" width="0" style="2" hidden="1" customWidth="1"/>
    <col min="14" max="16384" width="8.88671875" style="2"/>
  </cols>
  <sheetData>
    <row r="1" spans="1:10" ht="60" customHeight="1">
      <c r="A1" s="552"/>
      <c r="B1" s="552"/>
      <c r="C1" s="552"/>
      <c r="D1" s="552"/>
      <c r="E1" s="552"/>
      <c r="F1" s="552"/>
      <c r="G1" s="552"/>
      <c r="H1" s="552"/>
      <c r="I1" s="552"/>
      <c r="J1" s="552"/>
    </row>
    <row r="2" spans="1:10" s="552" customFormat="1" ht="18.75" customHeight="1">
      <c r="A2" s="1078" t="str">
        <f>'Firme Carta intestata città'!B2</f>
        <v>MINISTERO DELL’ISTRUZIONE E DEL MERITO</v>
      </c>
      <c r="B2" s="1078"/>
      <c r="C2" s="1078"/>
      <c r="D2" s="1078"/>
      <c r="E2" s="1078"/>
      <c r="F2" s="1078"/>
      <c r="G2" s="1078"/>
      <c r="H2" s="1078"/>
      <c r="I2" s="1078"/>
      <c r="J2" s="1078"/>
    </row>
    <row r="3" spans="1:10" s="552" customFormat="1" ht="18.75" customHeight="1">
      <c r="A3" s="1078" t="str">
        <f>'Firme Carta intestata città'!B3</f>
        <v>UFFICIO SCOLASTICO REGIONALE PER IL LAZIO</v>
      </c>
      <c r="B3" s="1078"/>
      <c r="C3" s="1078"/>
      <c r="D3" s="1078"/>
      <c r="E3" s="1078"/>
      <c r="F3" s="1078"/>
      <c r="G3" s="1078"/>
      <c r="H3" s="1078"/>
      <c r="I3" s="1078"/>
      <c r="J3" s="1078"/>
    </row>
    <row r="4" spans="1:10" s="552" customFormat="1" ht="18.75" customHeight="1">
      <c r="A4" s="1078" t="str">
        <f>'Firme Carta intestata città'!B4</f>
        <v>Istituto Comprensivo "Via T. Mommsen, 20"</v>
      </c>
      <c r="B4" s="1078"/>
      <c r="C4" s="1078"/>
      <c r="D4" s="1078"/>
      <c r="E4" s="1078"/>
      <c r="F4" s="1078"/>
      <c r="G4" s="1078"/>
      <c r="H4" s="1078"/>
      <c r="I4" s="1078"/>
      <c r="J4" s="1078"/>
    </row>
    <row r="5" spans="1:10" s="552" customFormat="1" ht="18.75" customHeight="1">
      <c r="A5" s="1078" t="str">
        <f>'Firme Carta intestata città'!B5</f>
        <v xml:space="preserve">00179 Roma (RM) Via T. Mommsen n. 20 C.F. 97199450582 C.M. RMIC8CU003 XVII° DISTRETTO SCOLASTICO </v>
      </c>
      <c r="B5" s="1078"/>
      <c r="C5" s="1078"/>
      <c r="D5" s="1078"/>
      <c r="E5" s="1078"/>
      <c r="F5" s="1078"/>
      <c r="G5" s="1078"/>
      <c r="H5" s="1078"/>
      <c r="I5" s="1078"/>
      <c r="J5" s="1078"/>
    </row>
    <row r="6" spans="1:10" s="552" customFormat="1" ht="18.75" customHeight="1">
      <c r="A6" s="1078" t="str">
        <f>'Firme Carta intestata città'!B6</f>
        <v>Tel. 06/78398074  Fax 06 787849  www.mommsen.edu.it   e-mail rmic8cu003@istruzione PEC :RMIC8CU003@PEC.ISTRUZIONE.IT</v>
      </c>
      <c r="B6" s="1078"/>
      <c r="C6" s="1078"/>
      <c r="D6" s="1078"/>
      <c r="E6" s="1078"/>
      <c r="F6" s="1078"/>
      <c r="G6" s="1078"/>
      <c r="H6" s="1078"/>
      <c r="I6" s="1078"/>
      <c r="J6" s="1078"/>
    </row>
    <row r="7" spans="1:10" s="1010" customFormat="1" ht="18.75" customHeight="1">
      <c r="A7" s="1009"/>
      <c r="B7" s="1009"/>
      <c r="C7" s="1009"/>
      <c r="D7" s="1009"/>
      <c r="E7" s="1009"/>
      <c r="F7" s="1009"/>
      <c r="G7" s="1009"/>
      <c r="H7" s="1009"/>
      <c r="I7" s="1009"/>
      <c r="J7" s="1009"/>
    </row>
    <row r="8" spans="1:10" s="1010" customFormat="1" ht="18.75" customHeight="1">
      <c r="A8" s="1009"/>
      <c r="B8" s="1009"/>
      <c r="C8" s="1009"/>
      <c r="D8" s="1009"/>
      <c r="E8" s="1009"/>
      <c r="F8" s="1009"/>
      <c r="G8" s="1009"/>
      <c r="H8" s="1600" t="s">
        <v>1038</v>
      </c>
      <c r="I8" s="1601" t="str">
        <f>'Firme Carta intestata città'!G8</f>
        <v>Dirgente Scolastico</v>
      </c>
      <c r="J8" s="1601"/>
    </row>
    <row r="9" spans="1:10" s="1010" customFormat="1" ht="18.75" customHeight="1">
      <c r="A9" s="1009"/>
      <c r="B9" s="1009"/>
      <c r="C9" s="1009"/>
      <c r="D9" s="1009"/>
      <c r="E9" s="1009"/>
      <c r="F9" s="1009"/>
      <c r="G9" s="1009"/>
      <c r="H9" s="1009"/>
      <c r="I9" s="1601" t="str">
        <f>'Firme Carta intestata città'!G9</f>
        <v>Nome COGNOME</v>
      </c>
      <c r="J9" s="1601"/>
    </row>
    <row r="10" spans="1:10" s="1010" customFormat="1" ht="6.75" customHeight="1">
      <c r="A10" s="1009"/>
      <c r="B10" s="1009"/>
      <c r="C10" s="1009"/>
      <c r="D10" s="1009"/>
      <c r="E10" s="1009"/>
      <c r="F10" s="1009"/>
      <c r="G10" s="1009"/>
      <c r="H10" s="1009"/>
      <c r="I10" s="1602"/>
      <c r="J10" s="1602"/>
    </row>
    <row r="11" spans="1:10" s="1010" customFormat="1" ht="18.75" customHeight="1">
      <c r="A11" s="1009"/>
      <c r="B11" s="1009"/>
      <c r="C11" s="1009"/>
      <c r="D11" s="1009"/>
      <c r="E11" s="1009"/>
      <c r="F11" s="1009"/>
      <c r="G11" s="1009"/>
      <c r="H11" s="1600" t="s">
        <v>1039</v>
      </c>
      <c r="I11" s="1601" t="str">
        <f>'Firme Carta intestata città'!B8</f>
        <v>D.S.G.A.</v>
      </c>
      <c r="J11" s="1601"/>
    </row>
    <row r="12" spans="1:10" s="1010" customFormat="1" ht="18.75" customHeight="1">
      <c r="A12" s="1009"/>
      <c r="B12" s="1009"/>
      <c r="C12" s="1009"/>
      <c r="D12" s="1009"/>
      <c r="E12" s="1009"/>
      <c r="F12" s="1009"/>
      <c r="G12" s="1009"/>
      <c r="H12" s="1009"/>
      <c r="I12" s="1601" t="str">
        <f>'Firme Carta intestata città'!B9</f>
        <v>Nome COGNOME</v>
      </c>
      <c r="J12" s="1601"/>
    </row>
    <row r="13" spans="1:10" ht="15.75">
      <c r="A13" s="11"/>
      <c r="B13" s="552"/>
      <c r="C13" s="552"/>
      <c r="D13" s="552"/>
      <c r="E13" s="552"/>
      <c r="F13" s="552"/>
      <c r="G13" s="552"/>
      <c r="H13" s="552"/>
      <c r="I13" s="552"/>
      <c r="J13" s="552"/>
    </row>
    <row r="14" spans="1:10" ht="15.75" hidden="1">
      <c r="A14" s="12" t="s">
        <v>128</v>
      </c>
      <c r="B14" s="13"/>
      <c r="C14" s="552"/>
      <c r="D14" s="552"/>
      <c r="E14" s="552"/>
      <c r="F14" s="552"/>
      <c r="G14" s="552"/>
      <c r="H14" s="14" t="s">
        <v>192</v>
      </c>
      <c r="J14" s="83" t="s">
        <v>305</v>
      </c>
    </row>
    <row r="15" spans="1:10" ht="15.75" customHeight="1">
      <c r="A15" s="1555" t="str">
        <f>Dati!B4</f>
        <v>2022/2023</v>
      </c>
      <c r="B15" s="1555"/>
      <c r="C15" s="1555"/>
      <c r="D15" s="1555"/>
      <c r="E15" s="1555"/>
      <c r="F15" s="1555"/>
      <c r="G15" s="1555"/>
      <c r="H15" s="1555"/>
      <c r="I15" s="1555"/>
      <c r="J15" s="1555"/>
    </row>
    <row r="16" spans="1:10" ht="21.75" customHeight="1">
      <c r="A16" s="1560" t="s">
        <v>1016</v>
      </c>
      <c r="B16" s="1560"/>
      <c r="C16" s="1560"/>
      <c r="D16" s="1560"/>
      <c r="E16" s="1560"/>
      <c r="F16" s="1560"/>
      <c r="G16" s="1560"/>
      <c r="H16" s="1560"/>
      <c r="I16" s="1560"/>
      <c r="J16" s="1560"/>
    </row>
    <row r="17" spans="1:13" ht="21.75" customHeight="1">
      <c r="A17" s="1560" t="s">
        <v>1017</v>
      </c>
      <c r="B17" s="1560"/>
      <c r="C17" s="1560"/>
      <c r="D17" s="1560"/>
      <c r="E17" s="1560"/>
      <c r="F17" s="1560"/>
      <c r="G17" s="1560"/>
      <c r="H17" s="1560"/>
      <c r="I17" s="1560"/>
      <c r="J17" s="1560"/>
    </row>
    <row r="18" spans="1:13" ht="18.75" customHeight="1">
      <c r="A18" s="1561" t="s">
        <v>1018</v>
      </c>
      <c r="B18" s="1561"/>
      <c r="C18" s="1561"/>
      <c r="D18" s="1561"/>
      <c r="E18" s="1561"/>
      <c r="F18" s="1561"/>
      <c r="G18" s="1561"/>
      <c r="H18" s="1561"/>
      <c r="I18" s="1561"/>
      <c r="J18" s="1561"/>
    </row>
    <row r="19" spans="1:13" ht="35.25" customHeight="1">
      <c r="A19" s="1562" t="s">
        <v>1026</v>
      </c>
      <c r="B19" s="1562"/>
      <c r="C19" s="1556" t="s">
        <v>1024</v>
      </c>
      <c r="D19" s="1556"/>
      <c r="E19" s="1556"/>
      <c r="F19" s="1556"/>
      <c r="G19" s="1556"/>
      <c r="H19" s="982"/>
      <c r="I19" s="982"/>
      <c r="J19" s="982"/>
      <c r="M19" s="2" t="s">
        <v>1023</v>
      </c>
    </row>
    <row r="20" spans="1:13" ht="35.25" customHeight="1">
      <c r="A20" s="1011" t="s">
        <v>1025</v>
      </c>
      <c r="B20" s="983"/>
      <c r="C20" s="1556" t="s">
        <v>1023</v>
      </c>
      <c r="D20" s="1556"/>
      <c r="E20" s="1556"/>
      <c r="F20" s="1556"/>
      <c r="G20" s="1556"/>
      <c r="H20" s="982"/>
      <c r="I20" s="982"/>
      <c r="J20" s="982"/>
      <c r="M20" s="2" t="s">
        <v>374</v>
      </c>
    </row>
    <row r="21" spans="1:13" s="1000" customFormat="1" ht="11.25" customHeight="1">
      <c r="A21" s="997"/>
      <c r="B21" s="997"/>
      <c r="C21" s="998"/>
      <c r="D21" s="998"/>
      <c r="E21" s="998"/>
      <c r="F21" s="998"/>
      <c r="G21" s="998"/>
      <c r="H21" s="999"/>
      <c r="I21" s="999"/>
      <c r="J21" s="999"/>
      <c r="M21" s="1000" t="s">
        <v>84</v>
      </c>
    </row>
    <row r="22" spans="1:13" ht="28.5" customHeight="1">
      <c r="A22" s="1557" t="s">
        <v>1027</v>
      </c>
      <c r="B22" s="1557"/>
      <c r="C22" s="1557"/>
      <c r="D22" s="1557"/>
      <c r="E22" s="1557"/>
      <c r="F22" s="1557"/>
      <c r="G22" s="1557"/>
      <c r="H22" s="1557"/>
      <c r="I22" s="1557"/>
      <c r="J22" s="1557"/>
      <c r="M22" s="2" t="s">
        <v>550</v>
      </c>
    </row>
    <row r="23" spans="1:13" ht="35.25" customHeight="1">
      <c r="A23" s="1558" t="s">
        <v>1028</v>
      </c>
      <c r="B23" s="1558"/>
      <c r="C23" s="1558"/>
      <c r="D23" s="1558"/>
      <c r="E23" s="1558"/>
      <c r="F23" s="1558"/>
      <c r="G23" s="1558"/>
      <c r="H23" s="1558"/>
      <c r="I23" s="1558"/>
      <c r="J23" s="982"/>
      <c r="M23" s="2" t="s">
        <v>188</v>
      </c>
    </row>
    <row r="24" spans="1:13" ht="44.25" customHeight="1">
      <c r="A24" s="995">
        <v>1</v>
      </c>
      <c r="B24" s="1554" t="s">
        <v>1029</v>
      </c>
      <c r="C24" s="1554"/>
      <c r="D24" s="1554"/>
      <c r="E24" s="1554"/>
      <c r="F24" s="1554"/>
      <c r="G24" s="1554"/>
      <c r="H24" s="1554"/>
      <c r="I24" s="1554"/>
      <c r="J24" s="1554"/>
    </row>
    <row r="25" spans="1:13" ht="44.25" customHeight="1">
      <c r="A25" s="995">
        <v>2</v>
      </c>
      <c r="B25" s="1554" t="s">
        <v>1030</v>
      </c>
      <c r="C25" s="1554"/>
      <c r="D25" s="1554"/>
      <c r="E25" s="1554"/>
      <c r="F25" s="1554"/>
      <c r="G25" s="1554"/>
      <c r="H25" s="1554"/>
      <c r="I25" s="1554"/>
      <c r="J25" s="1554"/>
    </row>
    <row r="26" spans="1:13" ht="44.25" customHeight="1">
      <c r="A26" s="995">
        <v>3</v>
      </c>
      <c r="B26" s="1554" t="s">
        <v>1031</v>
      </c>
      <c r="C26" s="1554"/>
      <c r="D26" s="1554"/>
      <c r="E26" s="1554"/>
      <c r="F26" s="1554"/>
      <c r="G26" s="1554"/>
      <c r="H26" s="1554"/>
      <c r="I26" s="1554"/>
      <c r="J26" s="1554"/>
    </row>
    <row r="27" spans="1:13" ht="44.25" customHeight="1">
      <c r="A27" s="995">
        <v>4</v>
      </c>
      <c r="B27" s="1554" t="s">
        <v>1032</v>
      </c>
      <c r="C27" s="1554"/>
      <c r="D27" s="1554"/>
      <c r="E27" s="1554"/>
      <c r="F27" s="1554"/>
      <c r="G27" s="1554"/>
      <c r="H27" s="1554"/>
      <c r="I27" s="1554"/>
      <c r="J27" s="1554"/>
    </row>
    <row r="28" spans="1:13" ht="44.25" customHeight="1">
      <c r="A28" s="995">
        <v>5</v>
      </c>
      <c r="B28" s="1554" t="s">
        <v>1033</v>
      </c>
      <c r="C28" s="1554"/>
      <c r="D28" s="1554"/>
      <c r="E28" s="1554"/>
      <c r="F28" s="1554"/>
      <c r="G28" s="1554"/>
      <c r="H28" s="1554"/>
      <c r="I28" s="1554"/>
      <c r="J28" s="1554"/>
    </row>
    <row r="29" spans="1:13" ht="44.25" customHeight="1">
      <c r="A29" s="995">
        <v>6</v>
      </c>
      <c r="B29" s="1554" t="s">
        <v>1034</v>
      </c>
      <c r="C29" s="1554"/>
      <c r="D29" s="1554"/>
      <c r="E29" s="1554"/>
      <c r="F29" s="1554"/>
      <c r="G29" s="1554"/>
      <c r="H29" s="1554"/>
      <c r="I29" s="1554"/>
      <c r="J29" s="1554"/>
    </row>
    <row r="30" spans="1:13" ht="44.25" customHeight="1">
      <c r="A30" s="995">
        <v>7</v>
      </c>
      <c r="B30" s="1554" t="s">
        <v>1035</v>
      </c>
      <c r="C30" s="1554"/>
      <c r="D30" s="1554"/>
      <c r="E30" s="1554"/>
      <c r="F30" s="1554"/>
      <c r="G30" s="1554"/>
      <c r="H30" s="1554"/>
      <c r="I30" s="1554"/>
      <c r="J30" s="1554"/>
    </row>
    <row r="31" spans="1:13" ht="44.25" customHeight="1">
      <c r="A31" s="995">
        <v>8</v>
      </c>
      <c r="B31" s="1554" t="s">
        <v>1036</v>
      </c>
      <c r="C31" s="1554"/>
      <c r="D31" s="1554"/>
      <c r="E31" s="1554"/>
      <c r="F31" s="1554"/>
      <c r="G31" s="1554"/>
      <c r="H31" s="1554"/>
      <c r="I31" s="1554"/>
      <c r="J31" s="1554"/>
    </row>
    <row r="32" spans="1:13" s="1000" customFormat="1" ht="35.25" customHeight="1">
      <c r="A32" s="999"/>
      <c r="B32" s="997"/>
      <c r="C32" s="998"/>
      <c r="D32" s="998"/>
      <c r="E32" s="998"/>
      <c r="F32" s="998"/>
      <c r="G32" s="998"/>
      <c r="H32" s="999"/>
      <c r="I32" s="999"/>
      <c r="J32" s="999"/>
    </row>
    <row r="33" spans="1:13" s="1000" customFormat="1" ht="35.25" customHeight="1">
      <c r="A33" s="1001"/>
      <c r="B33" s="1001"/>
      <c r="C33" s="1001"/>
      <c r="D33" s="1001"/>
      <c r="E33" s="1001"/>
      <c r="F33" s="1001"/>
      <c r="G33" s="1001"/>
      <c r="H33" s="1001"/>
      <c r="I33" s="1001"/>
      <c r="J33" s="1001"/>
      <c r="M33" s="1000" t="s">
        <v>1023</v>
      </c>
    </row>
    <row r="34" spans="1:13" s="1000" customFormat="1" ht="30" customHeight="1">
      <c r="A34" s="1002"/>
      <c r="B34" s="1002"/>
      <c r="C34" s="1002"/>
      <c r="D34" s="1002"/>
      <c r="E34" s="1002"/>
      <c r="F34" s="1002"/>
      <c r="M34" s="1000" t="s">
        <v>1022</v>
      </c>
    </row>
    <row r="35" spans="1:13">
      <c r="A35" s="552"/>
      <c r="B35" s="331"/>
      <c r="C35" s="331"/>
      <c r="D35" s="331"/>
      <c r="E35" s="1559" t="str">
        <f>C20</f>
        <v>Clicca e Scegli il profilo</v>
      </c>
      <c r="F35" s="1559"/>
      <c r="G35" s="1559"/>
      <c r="H35" s="1559"/>
      <c r="I35" s="1559"/>
      <c r="J35" s="331"/>
      <c r="M35" s="2" t="s">
        <v>1020</v>
      </c>
    </row>
    <row r="36" spans="1:13" ht="20.25">
      <c r="A36" s="552"/>
      <c r="B36" s="552"/>
      <c r="C36" s="552"/>
      <c r="D36" s="552"/>
      <c r="E36" s="1095" t="str">
        <f>C19</f>
        <v>Nome Cognome</v>
      </c>
      <c r="F36" s="1095"/>
      <c r="G36" s="1095"/>
      <c r="H36" s="1095"/>
      <c r="I36" s="1095"/>
      <c r="M36" s="2" t="s">
        <v>1019</v>
      </c>
    </row>
    <row r="37" spans="1:13">
      <c r="A37" s="552"/>
      <c r="B37" s="552"/>
      <c r="C37" s="552"/>
      <c r="D37" s="552"/>
      <c r="E37" s="570"/>
      <c r="F37" s="570"/>
      <c r="G37" s="996" t="s">
        <v>329</v>
      </c>
      <c r="H37" s="570"/>
      <c r="I37" s="570"/>
      <c r="M37" s="2" t="s">
        <v>1021</v>
      </c>
    </row>
    <row r="44" spans="1:13" ht="15.75">
      <c r="A44"/>
    </row>
  </sheetData>
  <sheetProtection sheet="1" objects="1" scenarios="1"/>
  <mergeCells count="28">
    <mergeCell ref="I8:J8"/>
    <mergeCell ref="I9:J9"/>
    <mergeCell ref="I11:J11"/>
    <mergeCell ref="I12:J12"/>
    <mergeCell ref="E36:I36"/>
    <mergeCell ref="A2:J2"/>
    <mergeCell ref="A3:J3"/>
    <mergeCell ref="A4:J4"/>
    <mergeCell ref="A5:J5"/>
    <mergeCell ref="A6:J6"/>
    <mergeCell ref="A15:J15"/>
    <mergeCell ref="C20:G20"/>
    <mergeCell ref="A22:J22"/>
    <mergeCell ref="A23:I23"/>
    <mergeCell ref="E35:I35"/>
    <mergeCell ref="A16:J16"/>
    <mergeCell ref="A17:J17"/>
    <mergeCell ref="A18:J18"/>
    <mergeCell ref="C19:G19"/>
    <mergeCell ref="A19:B19"/>
    <mergeCell ref="B31:J31"/>
    <mergeCell ref="B24:J24"/>
    <mergeCell ref="B25:J25"/>
    <mergeCell ref="B26:J26"/>
    <mergeCell ref="B27:J27"/>
    <mergeCell ref="B28:J28"/>
    <mergeCell ref="B29:J29"/>
    <mergeCell ref="B30:J30"/>
  </mergeCells>
  <dataValidations count="1">
    <dataValidation type="list" allowBlank="1" showInputMessage="1" showErrorMessage="1" sqref="C20:G20">
      <formula1>$M$19:$M$23</formula1>
    </dataValidation>
  </dataValidations>
  <printOptions horizontalCentered="1"/>
  <pageMargins left="0.47244094488188981" right="0.39370078740157483" top="0" bottom="0.39370078740157483" header="0.51181102362204722" footer="0.51181102362204722"/>
  <pageSetup paperSize="9" scale="79" orientation="portrait" horizontalDpi="4294967293" verticalDpi="360" r:id="rId1"/>
  <headerFooter alignWithMargins="0"/>
  <legacyDrawing r:id="rId2"/>
  <oleObjects>
    <oleObject progId="PBrush" shapeId="429057" r:id="rId3"/>
  </oleObjects>
</worksheet>
</file>

<file path=xl/worksheets/sheet27.xml><?xml version="1.0" encoding="utf-8"?>
<worksheet xmlns="http://schemas.openxmlformats.org/spreadsheetml/2006/main" xmlns:r="http://schemas.openxmlformats.org/officeDocument/2006/relationships">
  <sheetPr>
    <tabColor rgb="FF7030A0"/>
  </sheetPr>
  <dimension ref="A1:AB157"/>
  <sheetViews>
    <sheetView zoomScaleNormal="100" workbookViewId="0">
      <pane xSplit="3" ySplit="1" topLeftCell="F2" activePane="bottomRight" state="frozen"/>
      <selection pane="topRight" activeCell="H1" sqref="H1"/>
      <selection pane="bottomLeft" activeCell="A2" sqref="A2"/>
      <selection pane="bottomRight" activeCell="F1" sqref="F1:U1"/>
    </sheetView>
  </sheetViews>
  <sheetFormatPr defaultColWidth="8.88671875" defaultRowHeight="15"/>
  <cols>
    <col min="1" max="1" width="3.33203125" style="207" customWidth="1"/>
    <col min="2" max="2" width="8" style="207" hidden="1" customWidth="1"/>
    <col min="3" max="3" width="11.44140625" style="199" customWidth="1"/>
    <col min="4" max="4" width="13.5546875" style="199" hidden="1" customWidth="1"/>
    <col min="5" max="5" width="7.33203125" style="199" hidden="1" customWidth="1"/>
    <col min="6" max="21" width="4.6640625" style="208" customWidth="1"/>
    <col min="22" max="22" width="7.109375" style="208" hidden="1" customWidth="1"/>
    <col min="23" max="23" width="9.5546875" style="208" customWidth="1"/>
    <col min="24" max="24" width="8.6640625" style="208" hidden="1" customWidth="1"/>
    <col min="25" max="25" width="10.6640625" style="207" bestFit="1" customWidth="1"/>
    <col min="26" max="26" width="4" style="207" bestFit="1" customWidth="1"/>
    <col min="27" max="16384" width="8.88671875" style="207"/>
  </cols>
  <sheetData>
    <row r="1" spans="1:28" s="191" customFormat="1" ht="150" customHeight="1">
      <c r="A1" s="192" t="s">
        <v>155</v>
      </c>
      <c r="B1" s="192" t="s">
        <v>384</v>
      </c>
      <c r="C1" s="194" t="s">
        <v>325</v>
      </c>
      <c r="D1" s="196" t="s">
        <v>370</v>
      </c>
      <c r="E1" s="197" t="s">
        <v>385</v>
      </c>
      <c r="F1" s="992" t="s">
        <v>516</v>
      </c>
      <c r="G1" s="993" t="s">
        <v>517</v>
      </c>
      <c r="H1" s="993" t="s">
        <v>518</v>
      </c>
      <c r="I1" s="993" t="s">
        <v>379</v>
      </c>
      <c r="J1" s="992" t="s">
        <v>355</v>
      </c>
      <c r="K1" s="993" t="s">
        <v>361</v>
      </c>
      <c r="L1" s="993" t="s">
        <v>356</v>
      </c>
      <c r="M1" s="993" t="s">
        <v>336</v>
      </c>
      <c r="N1" s="993" t="s">
        <v>378</v>
      </c>
      <c r="O1" s="993" t="s">
        <v>362</v>
      </c>
      <c r="P1" s="994" t="s">
        <v>357</v>
      </c>
      <c r="Q1" s="994" t="s">
        <v>377</v>
      </c>
      <c r="R1" s="994" t="s">
        <v>358</v>
      </c>
      <c r="S1" s="994" t="s">
        <v>359</v>
      </c>
      <c r="T1" s="994" t="s">
        <v>360</v>
      </c>
      <c r="U1" s="994" t="s">
        <v>362</v>
      </c>
      <c r="V1" s="219" t="s">
        <v>376</v>
      </c>
      <c r="W1" s="224" t="s">
        <v>520</v>
      </c>
      <c r="X1" s="221" t="s">
        <v>375</v>
      </c>
      <c r="Y1" s="194" t="s">
        <v>523</v>
      </c>
      <c r="Z1" s="192" t="s">
        <v>155</v>
      </c>
      <c r="AA1" s="198"/>
      <c r="AB1" s="198"/>
    </row>
    <row r="2" spans="1:28" ht="15" customHeight="1">
      <c r="A2" s="205">
        <v>1</v>
      </c>
      <c r="B2" s="206" t="s">
        <v>383</v>
      </c>
      <c r="C2" s="270" t="s">
        <v>191</v>
      </c>
      <c r="D2" s="271"/>
      <c r="E2" s="272"/>
      <c r="F2" s="273"/>
      <c r="G2" s="274"/>
      <c r="H2" s="275"/>
      <c r="I2" s="275"/>
      <c r="J2" s="273"/>
      <c r="K2" s="274"/>
      <c r="L2" s="275"/>
      <c r="M2" s="275"/>
      <c r="N2" s="275"/>
      <c r="O2" s="275"/>
      <c r="P2" s="276"/>
      <c r="Q2" s="276"/>
      <c r="R2" s="276"/>
      <c r="S2" s="276"/>
      <c r="T2" s="276"/>
      <c r="U2" s="276"/>
      <c r="V2" s="220"/>
      <c r="W2" s="225">
        <f>ROUND(SUM(F2:O2)*17.5+SUM(P2:U2)*35,2)</f>
        <v>0</v>
      </c>
      <c r="X2" s="222" t="e">
        <f>IF($W$145="",0,#REF!*$W$145)</f>
        <v>#REF!</v>
      </c>
      <c r="Y2" s="215" t="str">
        <f>C2</f>
        <v>nome</v>
      </c>
      <c r="Z2" s="200">
        <f>A2</f>
        <v>1</v>
      </c>
      <c r="AA2" s="199"/>
      <c r="AB2" s="199"/>
    </row>
    <row r="3" spans="1:28" ht="15" customHeight="1">
      <c r="A3" s="205">
        <v>2</v>
      </c>
      <c r="B3" s="206" t="s">
        <v>386</v>
      </c>
      <c r="C3" s="270" t="s">
        <v>557</v>
      </c>
      <c r="D3" s="271"/>
      <c r="E3" s="272"/>
      <c r="F3" s="273"/>
      <c r="G3" s="274"/>
      <c r="H3" s="275"/>
      <c r="I3" s="275"/>
      <c r="J3" s="273"/>
      <c r="K3" s="274"/>
      <c r="L3" s="275"/>
      <c r="M3" s="275"/>
      <c r="N3" s="275"/>
      <c r="O3" s="275"/>
      <c r="P3" s="276"/>
      <c r="Q3" s="276"/>
      <c r="R3" s="276"/>
      <c r="S3" s="276"/>
      <c r="T3" s="276"/>
      <c r="U3" s="276"/>
      <c r="V3" s="220"/>
      <c r="W3" s="225">
        <f t="shared" ref="W3:W47" si="0">ROUND(SUM(F3:O3)*17.5+SUM(P3:U3)*35,2)</f>
        <v>0</v>
      </c>
      <c r="X3" s="222" t="e">
        <f>IF($W$145="",0,#REF!*$W$145)</f>
        <v>#REF!</v>
      </c>
      <c r="Y3" s="215" t="str">
        <f t="shared" ref="Y3:Y66" si="1">C3</f>
        <v>cognome</v>
      </c>
      <c r="Z3" s="200">
        <f t="shared" ref="Z3:Z66" si="2">A3</f>
        <v>2</v>
      </c>
      <c r="AA3" s="199"/>
      <c r="AB3" s="199"/>
    </row>
    <row r="4" spans="1:28" ht="15" customHeight="1">
      <c r="A4" s="205">
        <v>3</v>
      </c>
      <c r="B4" s="206" t="s">
        <v>387</v>
      </c>
      <c r="C4" s="270"/>
      <c r="D4" s="271"/>
      <c r="E4" s="272"/>
      <c r="F4" s="273"/>
      <c r="G4" s="274"/>
      <c r="H4" s="275"/>
      <c r="I4" s="275"/>
      <c r="J4" s="273"/>
      <c r="K4" s="274"/>
      <c r="L4" s="275"/>
      <c r="M4" s="275"/>
      <c r="N4" s="275"/>
      <c r="O4" s="275"/>
      <c r="P4" s="276"/>
      <c r="Q4" s="276"/>
      <c r="R4" s="276"/>
      <c r="S4" s="276"/>
      <c r="T4" s="276"/>
      <c r="U4" s="276"/>
      <c r="V4" s="220"/>
      <c r="W4" s="225">
        <f t="shared" si="0"/>
        <v>0</v>
      </c>
      <c r="X4" s="222" t="e">
        <f>IF($W$145="",0,#REF!*$W$145)</f>
        <v>#REF!</v>
      </c>
      <c r="Y4" s="215">
        <f t="shared" si="1"/>
        <v>0</v>
      </c>
      <c r="Z4" s="200">
        <f t="shared" si="2"/>
        <v>3</v>
      </c>
      <c r="AA4" s="199"/>
      <c r="AB4" s="199"/>
    </row>
    <row r="5" spans="1:28" ht="15" customHeight="1">
      <c r="A5" s="205">
        <v>4</v>
      </c>
      <c r="B5" s="206" t="s">
        <v>388</v>
      </c>
      <c r="C5" s="270"/>
      <c r="D5" s="271"/>
      <c r="E5" s="272"/>
      <c r="F5" s="273"/>
      <c r="G5" s="274"/>
      <c r="H5" s="275"/>
      <c r="I5" s="275"/>
      <c r="J5" s="273"/>
      <c r="K5" s="274"/>
      <c r="L5" s="275"/>
      <c r="M5" s="275"/>
      <c r="N5" s="275"/>
      <c r="O5" s="275"/>
      <c r="P5" s="276"/>
      <c r="Q5" s="276"/>
      <c r="R5" s="276"/>
      <c r="S5" s="276"/>
      <c r="T5" s="276"/>
      <c r="U5" s="276"/>
      <c r="V5" s="220"/>
      <c r="W5" s="225">
        <f t="shared" si="0"/>
        <v>0</v>
      </c>
      <c r="X5" s="222" t="e">
        <f>IF($W$145="",0,#REF!*$W$145)</f>
        <v>#REF!</v>
      </c>
      <c r="Y5" s="215">
        <f t="shared" si="1"/>
        <v>0</v>
      </c>
      <c r="Z5" s="200">
        <f t="shared" si="2"/>
        <v>4</v>
      </c>
      <c r="AA5" s="199"/>
      <c r="AB5" s="199"/>
    </row>
    <row r="6" spans="1:28" ht="15" customHeight="1">
      <c r="A6" s="205">
        <v>5</v>
      </c>
      <c r="B6" s="206" t="s">
        <v>389</v>
      </c>
      <c r="C6" s="270"/>
      <c r="D6" s="271"/>
      <c r="E6" s="272"/>
      <c r="F6" s="273"/>
      <c r="G6" s="274"/>
      <c r="H6" s="275"/>
      <c r="I6" s="275"/>
      <c r="J6" s="273"/>
      <c r="K6" s="274"/>
      <c r="L6" s="275"/>
      <c r="M6" s="275"/>
      <c r="N6" s="275"/>
      <c r="O6" s="275"/>
      <c r="P6" s="276"/>
      <c r="Q6" s="276"/>
      <c r="R6" s="276"/>
      <c r="S6" s="276"/>
      <c r="T6" s="276"/>
      <c r="U6" s="276"/>
      <c r="V6" s="220"/>
      <c r="W6" s="225">
        <f t="shared" si="0"/>
        <v>0</v>
      </c>
      <c r="X6" s="222" t="e">
        <f>IF($W$145="",0,#REF!*$W$145)</f>
        <v>#REF!</v>
      </c>
      <c r="Y6" s="215">
        <f t="shared" si="1"/>
        <v>0</v>
      </c>
      <c r="Z6" s="200">
        <f t="shared" si="2"/>
        <v>5</v>
      </c>
    </row>
    <row r="7" spans="1:28" ht="15" customHeight="1">
      <c r="A7" s="205">
        <v>6</v>
      </c>
      <c r="B7" s="206" t="s">
        <v>390</v>
      </c>
      <c r="C7" s="270"/>
      <c r="D7" s="271"/>
      <c r="E7" s="272"/>
      <c r="F7" s="273"/>
      <c r="G7" s="274"/>
      <c r="H7" s="275"/>
      <c r="I7" s="275"/>
      <c r="J7" s="273"/>
      <c r="K7" s="274"/>
      <c r="L7" s="275"/>
      <c r="M7" s="275"/>
      <c r="N7" s="275"/>
      <c r="O7" s="275"/>
      <c r="P7" s="276"/>
      <c r="Q7" s="276"/>
      <c r="R7" s="276"/>
      <c r="S7" s="276"/>
      <c r="T7" s="276"/>
      <c r="U7" s="276"/>
      <c r="V7" s="220"/>
      <c r="W7" s="225">
        <f t="shared" si="0"/>
        <v>0</v>
      </c>
      <c r="X7" s="222" t="e">
        <f>IF($W$145="",0,#REF!*$W$145)</f>
        <v>#REF!</v>
      </c>
      <c r="Y7" s="215">
        <f t="shared" si="1"/>
        <v>0</v>
      </c>
      <c r="Z7" s="200">
        <f t="shared" si="2"/>
        <v>6</v>
      </c>
    </row>
    <row r="8" spans="1:28" ht="15" customHeight="1">
      <c r="A8" s="205">
        <v>7</v>
      </c>
      <c r="B8" s="206" t="s">
        <v>391</v>
      </c>
      <c r="C8" s="270"/>
      <c r="D8" s="271"/>
      <c r="E8" s="272"/>
      <c r="F8" s="273"/>
      <c r="G8" s="274"/>
      <c r="H8" s="275"/>
      <c r="I8" s="275"/>
      <c r="J8" s="273"/>
      <c r="K8" s="274"/>
      <c r="L8" s="275"/>
      <c r="M8" s="275"/>
      <c r="N8" s="275"/>
      <c r="O8" s="275"/>
      <c r="P8" s="276"/>
      <c r="Q8" s="276"/>
      <c r="R8" s="276"/>
      <c r="S8" s="276"/>
      <c r="T8" s="276"/>
      <c r="U8" s="276"/>
      <c r="V8" s="220"/>
      <c r="W8" s="225">
        <f t="shared" si="0"/>
        <v>0</v>
      </c>
      <c r="X8" s="222" t="e">
        <f>IF($W$145="",0,#REF!*$W$145)</f>
        <v>#REF!</v>
      </c>
      <c r="Y8" s="215">
        <f t="shared" si="1"/>
        <v>0</v>
      </c>
      <c r="Z8" s="200">
        <f t="shared" si="2"/>
        <v>7</v>
      </c>
    </row>
    <row r="9" spans="1:28" ht="15" customHeight="1">
      <c r="A9" s="205">
        <v>8</v>
      </c>
      <c r="B9" s="206" t="s">
        <v>392</v>
      </c>
      <c r="C9" s="270"/>
      <c r="D9" s="271"/>
      <c r="E9" s="272"/>
      <c r="F9" s="273"/>
      <c r="G9" s="274"/>
      <c r="H9" s="275"/>
      <c r="I9" s="275"/>
      <c r="J9" s="273"/>
      <c r="K9" s="274"/>
      <c r="L9" s="275"/>
      <c r="M9" s="275"/>
      <c r="N9" s="275"/>
      <c r="O9" s="275"/>
      <c r="P9" s="276"/>
      <c r="Q9" s="276"/>
      <c r="R9" s="276"/>
      <c r="S9" s="276"/>
      <c r="T9" s="276"/>
      <c r="U9" s="276"/>
      <c r="V9" s="220"/>
      <c r="W9" s="225">
        <f t="shared" si="0"/>
        <v>0</v>
      </c>
      <c r="X9" s="222" t="e">
        <f>IF($W$145="",0,#REF!*$W$145)</f>
        <v>#REF!</v>
      </c>
      <c r="Y9" s="215">
        <f t="shared" si="1"/>
        <v>0</v>
      </c>
      <c r="Z9" s="200">
        <f t="shared" si="2"/>
        <v>8</v>
      </c>
    </row>
    <row r="10" spans="1:28" ht="15" customHeight="1">
      <c r="A10" s="205">
        <v>9</v>
      </c>
      <c r="B10" s="206" t="s">
        <v>393</v>
      </c>
      <c r="C10" s="270"/>
      <c r="D10" s="271"/>
      <c r="E10" s="272"/>
      <c r="F10" s="273"/>
      <c r="G10" s="274"/>
      <c r="H10" s="275"/>
      <c r="I10" s="275"/>
      <c r="J10" s="273"/>
      <c r="K10" s="274"/>
      <c r="L10" s="275"/>
      <c r="M10" s="275"/>
      <c r="N10" s="275"/>
      <c r="O10" s="275"/>
      <c r="P10" s="276"/>
      <c r="Q10" s="276"/>
      <c r="R10" s="276"/>
      <c r="S10" s="276"/>
      <c r="T10" s="276"/>
      <c r="U10" s="276"/>
      <c r="V10" s="220"/>
      <c r="W10" s="225">
        <f t="shared" si="0"/>
        <v>0</v>
      </c>
      <c r="X10" s="222" t="e">
        <f>IF($W$145="",0,#REF!*$W$145)</f>
        <v>#REF!</v>
      </c>
      <c r="Y10" s="215">
        <f t="shared" si="1"/>
        <v>0</v>
      </c>
      <c r="Z10" s="200">
        <f t="shared" si="2"/>
        <v>9</v>
      </c>
    </row>
    <row r="11" spans="1:28" ht="15" customHeight="1">
      <c r="A11" s="205">
        <v>10</v>
      </c>
      <c r="B11" s="206" t="s">
        <v>394</v>
      </c>
      <c r="C11" s="270"/>
      <c r="D11" s="271"/>
      <c r="E11" s="272"/>
      <c r="F11" s="273"/>
      <c r="G11" s="274"/>
      <c r="H11" s="275"/>
      <c r="I11" s="275"/>
      <c r="J11" s="273"/>
      <c r="K11" s="274"/>
      <c r="L11" s="275"/>
      <c r="M11" s="275"/>
      <c r="N11" s="275"/>
      <c r="O11" s="275"/>
      <c r="P11" s="276"/>
      <c r="Q11" s="276"/>
      <c r="R11" s="276"/>
      <c r="S11" s="276"/>
      <c r="T11" s="276"/>
      <c r="U11" s="276"/>
      <c r="V11" s="220"/>
      <c r="W11" s="225">
        <f t="shared" si="0"/>
        <v>0</v>
      </c>
      <c r="X11" s="222" t="e">
        <f>IF($W$145="",0,#REF!*$W$145)</f>
        <v>#REF!</v>
      </c>
      <c r="Y11" s="215">
        <f t="shared" si="1"/>
        <v>0</v>
      </c>
      <c r="Z11" s="200">
        <f t="shared" si="2"/>
        <v>10</v>
      </c>
    </row>
    <row r="12" spans="1:28" ht="15" customHeight="1">
      <c r="A12" s="205">
        <v>11</v>
      </c>
      <c r="B12" s="206" t="s">
        <v>395</v>
      </c>
      <c r="C12" s="270"/>
      <c r="D12" s="271"/>
      <c r="E12" s="272"/>
      <c r="F12" s="273"/>
      <c r="G12" s="274"/>
      <c r="H12" s="275"/>
      <c r="I12" s="275"/>
      <c r="J12" s="273"/>
      <c r="K12" s="274"/>
      <c r="L12" s="275"/>
      <c r="M12" s="275"/>
      <c r="N12" s="275"/>
      <c r="O12" s="275"/>
      <c r="P12" s="276"/>
      <c r="Q12" s="276"/>
      <c r="R12" s="276"/>
      <c r="S12" s="276"/>
      <c r="T12" s="276"/>
      <c r="U12" s="276"/>
      <c r="V12" s="220"/>
      <c r="W12" s="225">
        <f t="shared" si="0"/>
        <v>0</v>
      </c>
      <c r="X12" s="222" t="e">
        <f>IF($W$145="",0,#REF!*$W$145)</f>
        <v>#REF!</v>
      </c>
      <c r="Y12" s="215">
        <f t="shared" si="1"/>
        <v>0</v>
      </c>
      <c r="Z12" s="200">
        <f t="shared" si="2"/>
        <v>11</v>
      </c>
    </row>
    <row r="13" spans="1:28" ht="15" customHeight="1">
      <c r="A13" s="205">
        <v>12</v>
      </c>
      <c r="B13" s="206" t="s">
        <v>396</v>
      </c>
      <c r="C13" s="270"/>
      <c r="D13" s="271"/>
      <c r="E13" s="272"/>
      <c r="F13" s="273"/>
      <c r="G13" s="274"/>
      <c r="H13" s="275"/>
      <c r="I13" s="275"/>
      <c r="J13" s="273"/>
      <c r="K13" s="274"/>
      <c r="L13" s="275"/>
      <c r="M13" s="275"/>
      <c r="N13" s="275"/>
      <c r="O13" s="275"/>
      <c r="P13" s="276"/>
      <c r="Q13" s="276"/>
      <c r="R13" s="276"/>
      <c r="S13" s="276"/>
      <c r="T13" s="276"/>
      <c r="U13" s="276"/>
      <c r="V13" s="220"/>
      <c r="W13" s="225">
        <f t="shared" si="0"/>
        <v>0</v>
      </c>
      <c r="X13" s="222" t="e">
        <f>IF($W$145="",0,#REF!*$W$145)</f>
        <v>#REF!</v>
      </c>
      <c r="Y13" s="215">
        <f t="shared" si="1"/>
        <v>0</v>
      </c>
      <c r="Z13" s="200">
        <f t="shared" si="2"/>
        <v>12</v>
      </c>
    </row>
    <row r="14" spans="1:28" ht="15" customHeight="1">
      <c r="A14" s="205">
        <v>13</v>
      </c>
      <c r="B14" s="206" t="s">
        <v>397</v>
      </c>
      <c r="C14" s="270"/>
      <c r="D14" s="271"/>
      <c r="E14" s="272"/>
      <c r="F14" s="273"/>
      <c r="G14" s="274"/>
      <c r="H14" s="275"/>
      <c r="I14" s="275"/>
      <c r="J14" s="273"/>
      <c r="K14" s="274"/>
      <c r="L14" s="275"/>
      <c r="M14" s="275"/>
      <c r="N14" s="275"/>
      <c r="O14" s="275"/>
      <c r="P14" s="276"/>
      <c r="Q14" s="276"/>
      <c r="R14" s="276"/>
      <c r="S14" s="276"/>
      <c r="T14" s="276"/>
      <c r="U14" s="276"/>
      <c r="V14" s="220"/>
      <c r="W14" s="225">
        <f t="shared" si="0"/>
        <v>0</v>
      </c>
      <c r="X14" s="222" t="e">
        <f>IF($W$145="",0,#REF!*$W$145)</f>
        <v>#REF!</v>
      </c>
      <c r="Y14" s="215">
        <f t="shared" si="1"/>
        <v>0</v>
      </c>
      <c r="Z14" s="200">
        <f t="shared" si="2"/>
        <v>13</v>
      </c>
    </row>
    <row r="15" spans="1:28" ht="15" customHeight="1">
      <c r="A15" s="205">
        <v>14</v>
      </c>
      <c r="B15" s="206" t="s">
        <v>398</v>
      </c>
      <c r="C15" s="270"/>
      <c r="D15" s="271"/>
      <c r="E15" s="272"/>
      <c r="F15" s="273"/>
      <c r="G15" s="274"/>
      <c r="H15" s="275"/>
      <c r="I15" s="275"/>
      <c r="J15" s="273"/>
      <c r="K15" s="274"/>
      <c r="L15" s="275"/>
      <c r="M15" s="275"/>
      <c r="N15" s="275"/>
      <c r="O15" s="275"/>
      <c r="P15" s="276"/>
      <c r="Q15" s="276"/>
      <c r="R15" s="276"/>
      <c r="S15" s="276"/>
      <c r="T15" s="276"/>
      <c r="U15" s="276"/>
      <c r="V15" s="220"/>
      <c r="W15" s="225">
        <f t="shared" si="0"/>
        <v>0</v>
      </c>
      <c r="X15" s="222" t="e">
        <f>IF($W$145="",0,#REF!*$W$145)</f>
        <v>#REF!</v>
      </c>
      <c r="Y15" s="215">
        <f t="shared" si="1"/>
        <v>0</v>
      </c>
      <c r="Z15" s="200">
        <f t="shared" si="2"/>
        <v>14</v>
      </c>
    </row>
    <row r="16" spans="1:28" ht="15" customHeight="1">
      <c r="A16" s="205">
        <v>15</v>
      </c>
      <c r="B16" s="206" t="s">
        <v>399</v>
      </c>
      <c r="C16" s="270"/>
      <c r="D16" s="271"/>
      <c r="E16" s="272"/>
      <c r="F16" s="273"/>
      <c r="G16" s="274"/>
      <c r="H16" s="275"/>
      <c r="I16" s="275"/>
      <c r="J16" s="273"/>
      <c r="K16" s="274"/>
      <c r="L16" s="275"/>
      <c r="M16" s="275"/>
      <c r="N16" s="275"/>
      <c r="O16" s="275"/>
      <c r="P16" s="276"/>
      <c r="Q16" s="276"/>
      <c r="R16" s="276"/>
      <c r="S16" s="276"/>
      <c r="T16" s="276"/>
      <c r="U16" s="276"/>
      <c r="V16" s="220"/>
      <c r="W16" s="225">
        <f t="shared" si="0"/>
        <v>0</v>
      </c>
      <c r="X16" s="222" t="e">
        <f>IF($W$145="",0,#REF!*$W$145)</f>
        <v>#REF!</v>
      </c>
      <c r="Y16" s="215">
        <f t="shared" si="1"/>
        <v>0</v>
      </c>
      <c r="Z16" s="200">
        <f t="shared" si="2"/>
        <v>15</v>
      </c>
    </row>
    <row r="17" spans="1:26" ht="15" customHeight="1">
      <c r="A17" s="205">
        <v>16</v>
      </c>
      <c r="B17" s="206" t="s">
        <v>400</v>
      </c>
      <c r="C17" s="270"/>
      <c r="D17" s="271"/>
      <c r="E17" s="272"/>
      <c r="F17" s="273"/>
      <c r="G17" s="274"/>
      <c r="H17" s="275"/>
      <c r="I17" s="275"/>
      <c r="J17" s="273"/>
      <c r="K17" s="274"/>
      <c r="L17" s="275"/>
      <c r="M17" s="275"/>
      <c r="N17" s="275"/>
      <c r="O17" s="275"/>
      <c r="P17" s="276"/>
      <c r="Q17" s="276"/>
      <c r="R17" s="276"/>
      <c r="S17" s="276"/>
      <c r="T17" s="276"/>
      <c r="U17" s="276"/>
      <c r="V17" s="220"/>
      <c r="W17" s="225">
        <f t="shared" si="0"/>
        <v>0</v>
      </c>
      <c r="X17" s="222" t="e">
        <f>IF($W$145="",0,#REF!*$W$145)</f>
        <v>#REF!</v>
      </c>
      <c r="Y17" s="215">
        <f t="shared" si="1"/>
        <v>0</v>
      </c>
      <c r="Z17" s="200">
        <f t="shared" si="2"/>
        <v>16</v>
      </c>
    </row>
    <row r="18" spans="1:26" ht="15" customHeight="1">
      <c r="A18" s="205">
        <v>17</v>
      </c>
      <c r="B18" s="206" t="s">
        <v>401</v>
      </c>
      <c r="C18" s="270"/>
      <c r="D18" s="271"/>
      <c r="E18" s="272"/>
      <c r="F18" s="273"/>
      <c r="G18" s="274"/>
      <c r="H18" s="275"/>
      <c r="I18" s="275"/>
      <c r="J18" s="273"/>
      <c r="K18" s="274"/>
      <c r="L18" s="275"/>
      <c r="M18" s="275"/>
      <c r="N18" s="275"/>
      <c r="O18" s="275"/>
      <c r="P18" s="276"/>
      <c r="Q18" s="276"/>
      <c r="R18" s="276"/>
      <c r="S18" s="276"/>
      <c r="T18" s="276"/>
      <c r="U18" s="276"/>
      <c r="V18" s="220"/>
      <c r="W18" s="225">
        <f t="shared" si="0"/>
        <v>0</v>
      </c>
      <c r="X18" s="222" t="e">
        <f>IF($W$145="",0,#REF!*$W$145)</f>
        <v>#REF!</v>
      </c>
      <c r="Y18" s="215">
        <f t="shared" si="1"/>
        <v>0</v>
      </c>
      <c r="Z18" s="200">
        <f t="shared" si="2"/>
        <v>17</v>
      </c>
    </row>
    <row r="19" spans="1:26" ht="15" customHeight="1">
      <c r="A19" s="205">
        <v>18</v>
      </c>
      <c r="B19" s="206" t="s">
        <v>402</v>
      </c>
      <c r="C19" s="270"/>
      <c r="D19" s="271"/>
      <c r="E19" s="272"/>
      <c r="F19" s="273"/>
      <c r="G19" s="274"/>
      <c r="H19" s="275"/>
      <c r="I19" s="275"/>
      <c r="J19" s="273"/>
      <c r="K19" s="274"/>
      <c r="L19" s="275"/>
      <c r="M19" s="275"/>
      <c r="N19" s="275"/>
      <c r="O19" s="275"/>
      <c r="P19" s="276"/>
      <c r="Q19" s="276"/>
      <c r="R19" s="276"/>
      <c r="S19" s="276"/>
      <c r="T19" s="276"/>
      <c r="U19" s="276"/>
      <c r="V19" s="220"/>
      <c r="W19" s="225">
        <f t="shared" si="0"/>
        <v>0</v>
      </c>
      <c r="X19" s="222" t="e">
        <f>IF($W$145="",0,#REF!*$W$145)</f>
        <v>#REF!</v>
      </c>
      <c r="Y19" s="215">
        <f t="shared" si="1"/>
        <v>0</v>
      </c>
      <c r="Z19" s="200">
        <f t="shared" si="2"/>
        <v>18</v>
      </c>
    </row>
    <row r="20" spans="1:26" ht="15" customHeight="1">
      <c r="A20" s="205">
        <v>19</v>
      </c>
      <c r="B20" s="206" t="s">
        <v>403</v>
      </c>
      <c r="C20" s="270"/>
      <c r="D20" s="271"/>
      <c r="E20" s="272"/>
      <c r="F20" s="273"/>
      <c r="G20" s="274"/>
      <c r="H20" s="275"/>
      <c r="I20" s="275"/>
      <c r="J20" s="273"/>
      <c r="K20" s="274"/>
      <c r="L20" s="275"/>
      <c r="M20" s="275"/>
      <c r="N20" s="275"/>
      <c r="O20" s="275"/>
      <c r="P20" s="276"/>
      <c r="Q20" s="276"/>
      <c r="R20" s="276"/>
      <c r="S20" s="276"/>
      <c r="T20" s="276"/>
      <c r="U20" s="276"/>
      <c r="V20" s="220"/>
      <c r="W20" s="225">
        <f t="shared" si="0"/>
        <v>0</v>
      </c>
      <c r="X20" s="222" t="e">
        <f>IF($W$145="",0,#REF!*$W$145)</f>
        <v>#REF!</v>
      </c>
      <c r="Y20" s="215">
        <f t="shared" si="1"/>
        <v>0</v>
      </c>
      <c r="Z20" s="200">
        <f t="shared" si="2"/>
        <v>19</v>
      </c>
    </row>
    <row r="21" spans="1:26" ht="15" customHeight="1">
      <c r="A21" s="205">
        <v>20</v>
      </c>
      <c r="B21" s="206" t="s">
        <v>404</v>
      </c>
      <c r="C21" s="270"/>
      <c r="D21" s="271"/>
      <c r="E21" s="272"/>
      <c r="F21" s="273"/>
      <c r="G21" s="274"/>
      <c r="H21" s="275"/>
      <c r="I21" s="275"/>
      <c r="J21" s="273"/>
      <c r="K21" s="274"/>
      <c r="L21" s="275"/>
      <c r="M21" s="275"/>
      <c r="N21" s="275"/>
      <c r="O21" s="275"/>
      <c r="P21" s="276"/>
      <c r="Q21" s="276"/>
      <c r="R21" s="276"/>
      <c r="S21" s="276"/>
      <c r="T21" s="276"/>
      <c r="U21" s="276"/>
      <c r="V21" s="220"/>
      <c r="W21" s="225">
        <f t="shared" si="0"/>
        <v>0</v>
      </c>
      <c r="X21" s="222" t="e">
        <f>IF($W$145="",0,#REF!*$W$145)</f>
        <v>#REF!</v>
      </c>
      <c r="Y21" s="215">
        <f t="shared" si="1"/>
        <v>0</v>
      </c>
      <c r="Z21" s="200">
        <f t="shared" si="2"/>
        <v>20</v>
      </c>
    </row>
    <row r="22" spans="1:26" ht="15" customHeight="1">
      <c r="A22" s="205">
        <v>21</v>
      </c>
      <c r="B22" s="206" t="s">
        <v>405</v>
      </c>
      <c r="C22" s="270"/>
      <c r="D22" s="271"/>
      <c r="E22" s="272"/>
      <c r="F22" s="273"/>
      <c r="G22" s="274"/>
      <c r="H22" s="275"/>
      <c r="I22" s="275"/>
      <c r="J22" s="273"/>
      <c r="K22" s="274"/>
      <c r="L22" s="275"/>
      <c r="M22" s="275"/>
      <c r="N22" s="275"/>
      <c r="O22" s="275"/>
      <c r="P22" s="276"/>
      <c r="Q22" s="276"/>
      <c r="R22" s="276"/>
      <c r="S22" s="276"/>
      <c r="T22" s="276"/>
      <c r="U22" s="276"/>
      <c r="V22" s="220"/>
      <c r="W22" s="225">
        <f t="shared" si="0"/>
        <v>0</v>
      </c>
      <c r="X22" s="222" t="e">
        <f>IF($W$145="",0,#REF!*$W$145)</f>
        <v>#REF!</v>
      </c>
      <c r="Y22" s="215">
        <f t="shared" si="1"/>
        <v>0</v>
      </c>
      <c r="Z22" s="200">
        <f t="shared" si="2"/>
        <v>21</v>
      </c>
    </row>
    <row r="23" spans="1:26" ht="15" customHeight="1">
      <c r="A23" s="205">
        <v>22</v>
      </c>
      <c r="B23" s="206" t="s">
        <v>406</v>
      </c>
      <c r="C23" s="270"/>
      <c r="D23" s="271"/>
      <c r="E23" s="272"/>
      <c r="F23" s="273"/>
      <c r="G23" s="274"/>
      <c r="H23" s="275"/>
      <c r="I23" s="275"/>
      <c r="J23" s="273"/>
      <c r="K23" s="274"/>
      <c r="L23" s="275"/>
      <c r="M23" s="275"/>
      <c r="N23" s="275"/>
      <c r="O23" s="275"/>
      <c r="P23" s="276"/>
      <c r="Q23" s="276"/>
      <c r="R23" s="276"/>
      <c r="S23" s="276"/>
      <c r="T23" s="276"/>
      <c r="U23" s="276"/>
      <c r="V23" s="220"/>
      <c r="W23" s="225">
        <f t="shared" si="0"/>
        <v>0</v>
      </c>
      <c r="X23" s="222" t="e">
        <f>IF($W$145="",0,#REF!*$W$145)</f>
        <v>#REF!</v>
      </c>
      <c r="Y23" s="215">
        <f t="shared" si="1"/>
        <v>0</v>
      </c>
      <c r="Z23" s="200">
        <f t="shared" si="2"/>
        <v>22</v>
      </c>
    </row>
    <row r="24" spans="1:26" ht="15" customHeight="1">
      <c r="A24" s="205">
        <v>23</v>
      </c>
      <c r="B24" s="206" t="s">
        <v>407</v>
      </c>
      <c r="C24" s="270"/>
      <c r="D24" s="271"/>
      <c r="E24" s="272"/>
      <c r="F24" s="273"/>
      <c r="G24" s="274"/>
      <c r="H24" s="275"/>
      <c r="I24" s="275"/>
      <c r="J24" s="273"/>
      <c r="K24" s="274"/>
      <c r="L24" s="275"/>
      <c r="M24" s="275"/>
      <c r="N24" s="275"/>
      <c r="O24" s="275"/>
      <c r="P24" s="276"/>
      <c r="Q24" s="276"/>
      <c r="R24" s="276"/>
      <c r="S24" s="276"/>
      <c r="T24" s="276"/>
      <c r="U24" s="276"/>
      <c r="V24" s="220"/>
      <c r="W24" s="225">
        <f t="shared" si="0"/>
        <v>0</v>
      </c>
      <c r="X24" s="222" t="e">
        <f>IF($W$145="",0,#REF!*$W$145)</f>
        <v>#REF!</v>
      </c>
      <c r="Y24" s="215">
        <f t="shared" si="1"/>
        <v>0</v>
      </c>
      <c r="Z24" s="200">
        <f t="shared" si="2"/>
        <v>23</v>
      </c>
    </row>
    <row r="25" spans="1:26" ht="15" customHeight="1">
      <c r="A25" s="205">
        <v>24</v>
      </c>
      <c r="B25" s="206" t="s">
        <v>408</v>
      </c>
      <c r="C25" s="270"/>
      <c r="D25" s="271"/>
      <c r="E25" s="272"/>
      <c r="F25" s="273"/>
      <c r="G25" s="274"/>
      <c r="H25" s="275"/>
      <c r="I25" s="275"/>
      <c r="J25" s="273"/>
      <c r="K25" s="274"/>
      <c r="L25" s="275"/>
      <c r="M25" s="275"/>
      <c r="N25" s="275"/>
      <c r="O25" s="275"/>
      <c r="P25" s="276"/>
      <c r="Q25" s="276"/>
      <c r="R25" s="276"/>
      <c r="S25" s="276"/>
      <c r="T25" s="276"/>
      <c r="U25" s="276"/>
      <c r="V25" s="220"/>
      <c r="W25" s="225">
        <f t="shared" si="0"/>
        <v>0</v>
      </c>
      <c r="X25" s="222" t="e">
        <f>IF($W$145="",0,#REF!*$W$145)</f>
        <v>#REF!</v>
      </c>
      <c r="Y25" s="215">
        <f t="shared" si="1"/>
        <v>0</v>
      </c>
      <c r="Z25" s="200">
        <f t="shared" si="2"/>
        <v>24</v>
      </c>
    </row>
    <row r="26" spans="1:26" ht="15" customHeight="1">
      <c r="A26" s="205">
        <v>25</v>
      </c>
      <c r="B26" s="206" t="s">
        <v>409</v>
      </c>
      <c r="C26" s="270"/>
      <c r="D26" s="271"/>
      <c r="E26" s="272"/>
      <c r="F26" s="273"/>
      <c r="G26" s="274"/>
      <c r="H26" s="275"/>
      <c r="I26" s="275"/>
      <c r="J26" s="273"/>
      <c r="K26" s="274"/>
      <c r="L26" s="275"/>
      <c r="M26" s="275"/>
      <c r="N26" s="275"/>
      <c r="O26" s="275"/>
      <c r="P26" s="276"/>
      <c r="Q26" s="276"/>
      <c r="R26" s="276"/>
      <c r="S26" s="276"/>
      <c r="T26" s="276"/>
      <c r="U26" s="276"/>
      <c r="V26" s="220"/>
      <c r="W26" s="225">
        <f t="shared" si="0"/>
        <v>0</v>
      </c>
      <c r="X26" s="222" t="e">
        <f>IF($W$145="",0,#REF!*$W$145)</f>
        <v>#REF!</v>
      </c>
      <c r="Y26" s="215">
        <f t="shared" si="1"/>
        <v>0</v>
      </c>
      <c r="Z26" s="200">
        <f t="shared" si="2"/>
        <v>25</v>
      </c>
    </row>
    <row r="27" spans="1:26" ht="15" customHeight="1">
      <c r="A27" s="205">
        <v>26</v>
      </c>
      <c r="B27" s="206" t="s">
        <v>410</v>
      </c>
      <c r="C27" s="270"/>
      <c r="D27" s="271"/>
      <c r="E27" s="272"/>
      <c r="F27" s="273"/>
      <c r="G27" s="274"/>
      <c r="H27" s="275"/>
      <c r="I27" s="275"/>
      <c r="J27" s="273"/>
      <c r="K27" s="274"/>
      <c r="L27" s="275"/>
      <c r="M27" s="275"/>
      <c r="N27" s="275"/>
      <c r="O27" s="275"/>
      <c r="P27" s="276"/>
      <c r="Q27" s="276"/>
      <c r="R27" s="276"/>
      <c r="S27" s="276"/>
      <c r="T27" s="276"/>
      <c r="U27" s="276"/>
      <c r="V27" s="220"/>
      <c r="W27" s="225">
        <f t="shared" si="0"/>
        <v>0</v>
      </c>
      <c r="X27" s="222" t="e">
        <f>IF($W$145="",0,#REF!*$W$145)</f>
        <v>#REF!</v>
      </c>
      <c r="Y27" s="215">
        <f t="shared" si="1"/>
        <v>0</v>
      </c>
      <c r="Z27" s="200">
        <f t="shared" si="2"/>
        <v>26</v>
      </c>
    </row>
    <row r="28" spans="1:26" ht="15" customHeight="1">
      <c r="A28" s="205">
        <v>27</v>
      </c>
      <c r="B28" s="206" t="s">
        <v>411</v>
      </c>
      <c r="C28" s="270"/>
      <c r="D28" s="271"/>
      <c r="E28" s="272"/>
      <c r="F28" s="273"/>
      <c r="G28" s="274"/>
      <c r="H28" s="275"/>
      <c r="I28" s="275"/>
      <c r="J28" s="273"/>
      <c r="K28" s="274"/>
      <c r="L28" s="275"/>
      <c r="M28" s="275"/>
      <c r="N28" s="275"/>
      <c r="O28" s="275"/>
      <c r="P28" s="276"/>
      <c r="Q28" s="276"/>
      <c r="R28" s="276"/>
      <c r="S28" s="276"/>
      <c r="T28" s="276"/>
      <c r="U28" s="276"/>
      <c r="V28" s="220"/>
      <c r="W28" s="225">
        <f t="shared" si="0"/>
        <v>0</v>
      </c>
      <c r="X28" s="222" t="e">
        <f>IF($W$145="",0,#REF!*$W$145)</f>
        <v>#REF!</v>
      </c>
      <c r="Y28" s="215">
        <f t="shared" si="1"/>
        <v>0</v>
      </c>
      <c r="Z28" s="200">
        <f t="shared" si="2"/>
        <v>27</v>
      </c>
    </row>
    <row r="29" spans="1:26" ht="15" customHeight="1">
      <c r="A29" s="205">
        <v>28</v>
      </c>
      <c r="B29" s="206" t="s">
        <v>412</v>
      </c>
      <c r="C29" s="270"/>
      <c r="D29" s="271"/>
      <c r="E29" s="272"/>
      <c r="F29" s="273"/>
      <c r="G29" s="274"/>
      <c r="H29" s="275"/>
      <c r="I29" s="275"/>
      <c r="J29" s="273"/>
      <c r="K29" s="274"/>
      <c r="L29" s="275"/>
      <c r="M29" s="275"/>
      <c r="N29" s="275"/>
      <c r="O29" s="275"/>
      <c r="P29" s="276"/>
      <c r="Q29" s="276"/>
      <c r="R29" s="276"/>
      <c r="S29" s="276"/>
      <c r="T29" s="276"/>
      <c r="U29" s="276"/>
      <c r="V29" s="220"/>
      <c r="W29" s="225">
        <f t="shared" si="0"/>
        <v>0</v>
      </c>
      <c r="X29" s="222" t="e">
        <f>IF($W$145="",0,#REF!*$W$145)</f>
        <v>#REF!</v>
      </c>
      <c r="Y29" s="215">
        <f t="shared" si="1"/>
        <v>0</v>
      </c>
      <c r="Z29" s="200">
        <f t="shared" si="2"/>
        <v>28</v>
      </c>
    </row>
    <row r="30" spans="1:26" ht="15" customHeight="1">
      <c r="A30" s="205">
        <v>29</v>
      </c>
      <c r="B30" s="206" t="s">
        <v>413</v>
      </c>
      <c r="C30" s="270"/>
      <c r="D30" s="271"/>
      <c r="E30" s="272"/>
      <c r="F30" s="273"/>
      <c r="G30" s="274"/>
      <c r="H30" s="275"/>
      <c r="I30" s="275"/>
      <c r="J30" s="273"/>
      <c r="K30" s="274"/>
      <c r="L30" s="275"/>
      <c r="M30" s="275"/>
      <c r="N30" s="275"/>
      <c r="O30" s="275"/>
      <c r="P30" s="276"/>
      <c r="Q30" s="276"/>
      <c r="R30" s="276"/>
      <c r="S30" s="276"/>
      <c r="T30" s="276"/>
      <c r="U30" s="276"/>
      <c r="V30" s="220"/>
      <c r="W30" s="225">
        <f t="shared" si="0"/>
        <v>0</v>
      </c>
      <c r="X30" s="222" t="e">
        <f>IF($W$145="",0,#REF!*$W$145)</f>
        <v>#REF!</v>
      </c>
      <c r="Y30" s="215">
        <f t="shared" si="1"/>
        <v>0</v>
      </c>
      <c r="Z30" s="200">
        <f t="shared" si="2"/>
        <v>29</v>
      </c>
    </row>
    <row r="31" spans="1:26" ht="15" customHeight="1">
      <c r="A31" s="205">
        <v>30</v>
      </c>
      <c r="B31" s="206" t="s">
        <v>414</v>
      </c>
      <c r="C31" s="270"/>
      <c r="D31" s="271"/>
      <c r="E31" s="272"/>
      <c r="F31" s="273"/>
      <c r="G31" s="274"/>
      <c r="H31" s="275"/>
      <c r="I31" s="275"/>
      <c r="J31" s="273"/>
      <c r="K31" s="274"/>
      <c r="L31" s="275"/>
      <c r="M31" s="275"/>
      <c r="N31" s="275"/>
      <c r="O31" s="275"/>
      <c r="P31" s="276"/>
      <c r="Q31" s="276"/>
      <c r="R31" s="276"/>
      <c r="S31" s="276"/>
      <c r="T31" s="276"/>
      <c r="U31" s="276"/>
      <c r="V31" s="220"/>
      <c r="W31" s="225">
        <f t="shared" si="0"/>
        <v>0</v>
      </c>
      <c r="X31" s="222" t="e">
        <f>IF($W$145="",0,#REF!*$W$145)</f>
        <v>#REF!</v>
      </c>
      <c r="Y31" s="215">
        <f>C31</f>
        <v>0</v>
      </c>
      <c r="Z31" s="200">
        <f t="shared" si="2"/>
        <v>30</v>
      </c>
    </row>
    <row r="32" spans="1:26" ht="15" customHeight="1">
      <c r="A32" s="205">
        <v>31</v>
      </c>
      <c r="B32" s="206" t="s">
        <v>415</v>
      </c>
      <c r="C32" s="270"/>
      <c r="D32" s="271"/>
      <c r="E32" s="272"/>
      <c r="F32" s="273"/>
      <c r="G32" s="274"/>
      <c r="H32" s="275"/>
      <c r="I32" s="275"/>
      <c r="J32" s="273"/>
      <c r="K32" s="274"/>
      <c r="L32" s="275"/>
      <c r="M32" s="275"/>
      <c r="N32" s="275"/>
      <c r="O32" s="275"/>
      <c r="P32" s="276"/>
      <c r="Q32" s="276"/>
      <c r="R32" s="276"/>
      <c r="S32" s="276"/>
      <c r="T32" s="276"/>
      <c r="U32" s="276"/>
      <c r="W32" s="225">
        <f t="shared" si="0"/>
        <v>0</v>
      </c>
      <c r="X32" s="222" t="e">
        <f>IF($W$145="",0,#REF!*$W$145)</f>
        <v>#REF!</v>
      </c>
      <c r="Y32" s="215">
        <f t="shared" si="1"/>
        <v>0</v>
      </c>
      <c r="Z32" s="200">
        <f t="shared" si="2"/>
        <v>31</v>
      </c>
    </row>
    <row r="33" spans="1:26" ht="15" customHeight="1">
      <c r="A33" s="205">
        <v>32</v>
      </c>
      <c r="B33" s="206" t="s">
        <v>416</v>
      </c>
      <c r="C33" s="270"/>
      <c r="D33" s="271"/>
      <c r="E33" s="272"/>
      <c r="F33" s="273"/>
      <c r="G33" s="274"/>
      <c r="H33" s="275"/>
      <c r="I33" s="275"/>
      <c r="J33" s="273"/>
      <c r="K33" s="274"/>
      <c r="L33" s="275"/>
      <c r="M33" s="275"/>
      <c r="N33" s="275"/>
      <c r="O33" s="275"/>
      <c r="P33" s="276"/>
      <c r="Q33" s="276"/>
      <c r="R33" s="276"/>
      <c r="S33" s="276"/>
      <c r="T33" s="276"/>
      <c r="U33" s="276"/>
      <c r="V33" s="220"/>
      <c r="W33" s="225">
        <f t="shared" si="0"/>
        <v>0</v>
      </c>
      <c r="X33" s="222" t="e">
        <f>IF($W$145="",0,#REF!*$W$145)</f>
        <v>#REF!</v>
      </c>
      <c r="Y33" s="215">
        <f t="shared" si="1"/>
        <v>0</v>
      </c>
      <c r="Z33" s="200">
        <f t="shared" si="2"/>
        <v>32</v>
      </c>
    </row>
    <row r="34" spans="1:26" ht="15" customHeight="1">
      <c r="A34" s="205">
        <v>33</v>
      </c>
      <c r="B34" s="206" t="s">
        <v>417</v>
      </c>
      <c r="C34" s="270"/>
      <c r="D34" s="270"/>
      <c r="E34" s="277"/>
      <c r="F34" s="273"/>
      <c r="G34" s="274"/>
      <c r="H34" s="274"/>
      <c r="I34" s="275"/>
      <c r="J34" s="273"/>
      <c r="K34" s="274"/>
      <c r="L34" s="274"/>
      <c r="M34" s="274"/>
      <c r="N34" s="274"/>
      <c r="O34" s="274"/>
      <c r="P34" s="276"/>
      <c r="Q34" s="276"/>
      <c r="R34" s="276"/>
      <c r="S34" s="276"/>
      <c r="T34" s="276"/>
      <c r="U34" s="276"/>
      <c r="V34" s="220"/>
      <c r="W34" s="225">
        <f t="shared" si="0"/>
        <v>0</v>
      </c>
      <c r="X34" s="222" t="e">
        <f>IF($W$145="",0,#REF!*$W$145)</f>
        <v>#REF!</v>
      </c>
      <c r="Y34" s="215">
        <f t="shared" si="1"/>
        <v>0</v>
      </c>
      <c r="Z34" s="200">
        <f t="shared" si="2"/>
        <v>33</v>
      </c>
    </row>
    <row r="35" spans="1:26" ht="15" customHeight="1">
      <c r="A35" s="205">
        <v>34</v>
      </c>
      <c r="B35" s="206" t="s">
        <v>418</v>
      </c>
      <c r="C35" s="270"/>
      <c r="D35" s="270"/>
      <c r="E35" s="277"/>
      <c r="F35" s="273"/>
      <c r="G35" s="274"/>
      <c r="H35" s="274"/>
      <c r="I35" s="275"/>
      <c r="J35" s="273"/>
      <c r="K35" s="274"/>
      <c r="L35" s="274"/>
      <c r="M35" s="274"/>
      <c r="N35" s="274"/>
      <c r="O35" s="274"/>
      <c r="P35" s="276"/>
      <c r="Q35" s="276"/>
      <c r="R35" s="276"/>
      <c r="S35" s="276"/>
      <c r="T35" s="276"/>
      <c r="U35" s="276"/>
      <c r="V35" s="220"/>
      <c r="W35" s="225">
        <f t="shared" si="0"/>
        <v>0</v>
      </c>
      <c r="X35" s="222" t="e">
        <f>IF($W$145="",0,#REF!*$W$145)</f>
        <v>#REF!</v>
      </c>
      <c r="Y35" s="215">
        <f t="shared" si="1"/>
        <v>0</v>
      </c>
      <c r="Z35" s="200">
        <f t="shared" si="2"/>
        <v>34</v>
      </c>
    </row>
    <row r="36" spans="1:26" ht="15" customHeight="1">
      <c r="A36" s="205">
        <v>35</v>
      </c>
      <c r="B36" s="206" t="s">
        <v>419</v>
      </c>
      <c r="C36" s="270"/>
      <c r="D36" s="270"/>
      <c r="E36" s="277"/>
      <c r="F36" s="273"/>
      <c r="G36" s="274"/>
      <c r="H36" s="274"/>
      <c r="I36" s="275"/>
      <c r="J36" s="273"/>
      <c r="K36" s="274"/>
      <c r="L36" s="274"/>
      <c r="M36" s="274"/>
      <c r="N36" s="274"/>
      <c r="O36" s="274"/>
      <c r="P36" s="276"/>
      <c r="Q36" s="276"/>
      <c r="R36" s="276"/>
      <c r="S36" s="276"/>
      <c r="T36" s="276"/>
      <c r="U36" s="276"/>
      <c r="V36" s="220"/>
      <c r="W36" s="225">
        <f t="shared" si="0"/>
        <v>0</v>
      </c>
      <c r="X36" s="222" t="e">
        <f>IF($W$145="",0,#REF!*$W$145)</f>
        <v>#REF!</v>
      </c>
      <c r="Y36" s="215">
        <f t="shared" si="1"/>
        <v>0</v>
      </c>
      <c r="Z36" s="200">
        <f t="shared" si="2"/>
        <v>35</v>
      </c>
    </row>
    <row r="37" spans="1:26" ht="15" customHeight="1">
      <c r="A37" s="205">
        <v>36</v>
      </c>
      <c r="B37" s="206" t="s">
        <v>420</v>
      </c>
      <c r="C37" s="270"/>
      <c r="D37" s="270"/>
      <c r="E37" s="277"/>
      <c r="F37" s="273"/>
      <c r="G37" s="274"/>
      <c r="H37" s="274"/>
      <c r="I37" s="275"/>
      <c r="J37" s="273"/>
      <c r="K37" s="274"/>
      <c r="L37" s="274"/>
      <c r="M37" s="274"/>
      <c r="N37" s="274"/>
      <c r="O37" s="274"/>
      <c r="P37" s="276"/>
      <c r="Q37" s="276"/>
      <c r="R37" s="276"/>
      <c r="S37" s="276"/>
      <c r="T37" s="276"/>
      <c r="U37" s="276"/>
      <c r="V37" s="220"/>
      <c r="W37" s="225">
        <f t="shared" si="0"/>
        <v>0</v>
      </c>
      <c r="X37" s="222" t="e">
        <f>IF($W$145="",0,#REF!*$W$145)</f>
        <v>#REF!</v>
      </c>
      <c r="Y37" s="215">
        <f t="shared" si="1"/>
        <v>0</v>
      </c>
      <c r="Z37" s="200">
        <f t="shared" si="2"/>
        <v>36</v>
      </c>
    </row>
    <row r="38" spans="1:26" ht="15" customHeight="1">
      <c r="A38" s="205">
        <v>37</v>
      </c>
      <c r="B38" s="206" t="s">
        <v>421</v>
      </c>
      <c r="C38" s="270"/>
      <c r="D38" s="270"/>
      <c r="E38" s="277"/>
      <c r="F38" s="273"/>
      <c r="G38" s="274"/>
      <c r="H38" s="274"/>
      <c r="I38" s="275"/>
      <c r="J38" s="273"/>
      <c r="K38" s="274"/>
      <c r="L38" s="274"/>
      <c r="M38" s="274"/>
      <c r="N38" s="274"/>
      <c r="O38" s="274"/>
      <c r="P38" s="276"/>
      <c r="Q38" s="276"/>
      <c r="R38" s="276"/>
      <c r="S38" s="276"/>
      <c r="T38" s="276"/>
      <c r="U38" s="276"/>
      <c r="V38" s="220"/>
      <c r="W38" s="225">
        <f t="shared" si="0"/>
        <v>0</v>
      </c>
      <c r="X38" s="222" t="e">
        <f>IF($W$145="",0,#REF!*$W$145)</f>
        <v>#REF!</v>
      </c>
      <c r="Y38" s="215">
        <f t="shared" si="1"/>
        <v>0</v>
      </c>
      <c r="Z38" s="200">
        <f t="shared" si="2"/>
        <v>37</v>
      </c>
    </row>
    <row r="39" spans="1:26" ht="15" customHeight="1">
      <c r="A39" s="205">
        <v>38</v>
      </c>
      <c r="B39" s="206" t="s">
        <v>422</v>
      </c>
      <c r="C39" s="270"/>
      <c r="D39" s="270"/>
      <c r="E39" s="277"/>
      <c r="F39" s="273"/>
      <c r="G39" s="274"/>
      <c r="H39" s="274"/>
      <c r="I39" s="275"/>
      <c r="J39" s="273"/>
      <c r="K39" s="274"/>
      <c r="L39" s="274"/>
      <c r="M39" s="274"/>
      <c r="N39" s="274"/>
      <c r="O39" s="274"/>
      <c r="P39" s="276"/>
      <c r="Q39" s="276"/>
      <c r="R39" s="276"/>
      <c r="S39" s="276"/>
      <c r="T39" s="276"/>
      <c r="U39" s="276"/>
      <c r="V39" s="220"/>
      <c r="W39" s="225">
        <f t="shared" si="0"/>
        <v>0</v>
      </c>
      <c r="X39" s="222" t="e">
        <f>IF($W$145="",0,#REF!*$W$145)</f>
        <v>#REF!</v>
      </c>
      <c r="Y39" s="215">
        <f t="shared" si="1"/>
        <v>0</v>
      </c>
      <c r="Z39" s="200">
        <f t="shared" si="2"/>
        <v>38</v>
      </c>
    </row>
    <row r="40" spans="1:26" ht="15" customHeight="1">
      <c r="A40" s="205">
        <v>39</v>
      </c>
      <c r="B40" s="206" t="s">
        <v>423</v>
      </c>
      <c r="C40" s="270"/>
      <c r="D40" s="270"/>
      <c r="E40" s="277"/>
      <c r="F40" s="273"/>
      <c r="G40" s="274"/>
      <c r="H40" s="274"/>
      <c r="I40" s="275"/>
      <c r="J40" s="273"/>
      <c r="K40" s="274"/>
      <c r="L40" s="274"/>
      <c r="M40" s="274"/>
      <c r="N40" s="274"/>
      <c r="O40" s="274"/>
      <c r="P40" s="276"/>
      <c r="Q40" s="276"/>
      <c r="R40" s="276"/>
      <c r="S40" s="276"/>
      <c r="T40" s="276"/>
      <c r="U40" s="276"/>
      <c r="V40" s="220"/>
      <c r="W40" s="225">
        <f t="shared" si="0"/>
        <v>0</v>
      </c>
      <c r="X40" s="222" t="e">
        <f>IF($W$145="",0,#REF!*$W$145)</f>
        <v>#REF!</v>
      </c>
      <c r="Y40" s="215">
        <f t="shared" si="1"/>
        <v>0</v>
      </c>
      <c r="Z40" s="200">
        <f t="shared" si="2"/>
        <v>39</v>
      </c>
    </row>
    <row r="41" spans="1:26" ht="15" customHeight="1">
      <c r="A41" s="205">
        <v>40</v>
      </c>
      <c r="B41" s="206" t="s">
        <v>424</v>
      </c>
      <c r="C41" s="270"/>
      <c r="D41" s="270"/>
      <c r="E41" s="277"/>
      <c r="F41" s="273"/>
      <c r="G41" s="274"/>
      <c r="H41" s="274"/>
      <c r="I41" s="275"/>
      <c r="J41" s="273"/>
      <c r="K41" s="274"/>
      <c r="L41" s="274"/>
      <c r="M41" s="274"/>
      <c r="N41" s="274"/>
      <c r="O41" s="274"/>
      <c r="P41" s="276"/>
      <c r="Q41" s="276"/>
      <c r="R41" s="276"/>
      <c r="S41" s="276"/>
      <c r="T41" s="276"/>
      <c r="U41" s="276"/>
      <c r="V41" s="220"/>
      <c r="W41" s="225">
        <f t="shared" si="0"/>
        <v>0</v>
      </c>
      <c r="X41" s="222" t="e">
        <f>IF($W$145="",0,#REF!*$W$145)</f>
        <v>#REF!</v>
      </c>
      <c r="Y41" s="215">
        <f t="shared" si="1"/>
        <v>0</v>
      </c>
      <c r="Z41" s="200">
        <f t="shared" si="2"/>
        <v>40</v>
      </c>
    </row>
    <row r="42" spans="1:26" ht="15" customHeight="1">
      <c r="A42" s="205">
        <v>41</v>
      </c>
      <c r="B42" s="206" t="s">
        <v>425</v>
      </c>
      <c r="C42" s="270"/>
      <c r="D42" s="270"/>
      <c r="E42" s="277"/>
      <c r="F42" s="273"/>
      <c r="G42" s="274"/>
      <c r="H42" s="274"/>
      <c r="I42" s="275"/>
      <c r="J42" s="273"/>
      <c r="K42" s="274"/>
      <c r="L42" s="274"/>
      <c r="M42" s="274"/>
      <c r="N42" s="274"/>
      <c r="O42" s="274"/>
      <c r="P42" s="276"/>
      <c r="Q42" s="276"/>
      <c r="R42" s="276"/>
      <c r="S42" s="276"/>
      <c r="T42" s="276"/>
      <c r="U42" s="276"/>
      <c r="V42" s="220"/>
      <c r="W42" s="225">
        <f t="shared" si="0"/>
        <v>0</v>
      </c>
      <c r="X42" s="222" t="e">
        <f>IF($W$145="",0,#REF!*$W$145)</f>
        <v>#REF!</v>
      </c>
      <c r="Y42" s="215">
        <f t="shared" si="1"/>
        <v>0</v>
      </c>
      <c r="Z42" s="200">
        <f t="shared" si="2"/>
        <v>41</v>
      </c>
    </row>
    <row r="43" spans="1:26" ht="15" customHeight="1">
      <c r="A43" s="205">
        <v>42</v>
      </c>
      <c r="B43" s="206" t="s">
        <v>426</v>
      </c>
      <c r="C43" s="270"/>
      <c r="D43" s="270"/>
      <c r="E43" s="277"/>
      <c r="F43" s="273"/>
      <c r="G43" s="274"/>
      <c r="H43" s="274"/>
      <c r="I43" s="275"/>
      <c r="J43" s="273"/>
      <c r="K43" s="274"/>
      <c r="L43" s="274"/>
      <c r="M43" s="274"/>
      <c r="N43" s="274"/>
      <c r="O43" s="274"/>
      <c r="P43" s="276"/>
      <c r="Q43" s="276"/>
      <c r="R43" s="276"/>
      <c r="S43" s="276"/>
      <c r="T43" s="276"/>
      <c r="U43" s="276"/>
      <c r="V43" s="220"/>
      <c r="W43" s="225">
        <f t="shared" si="0"/>
        <v>0</v>
      </c>
      <c r="X43" s="222" t="e">
        <f>IF($W$145="",0,#REF!*$W$145)</f>
        <v>#REF!</v>
      </c>
      <c r="Y43" s="215">
        <f t="shared" si="1"/>
        <v>0</v>
      </c>
      <c r="Z43" s="200">
        <f t="shared" si="2"/>
        <v>42</v>
      </c>
    </row>
    <row r="44" spans="1:26" ht="15" customHeight="1">
      <c r="A44" s="205">
        <v>43</v>
      </c>
      <c r="B44" s="206" t="s">
        <v>427</v>
      </c>
      <c r="C44" s="270"/>
      <c r="D44" s="270"/>
      <c r="E44" s="277"/>
      <c r="F44" s="273"/>
      <c r="G44" s="274"/>
      <c r="H44" s="274"/>
      <c r="I44" s="275"/>
      <c r="J44" s="273"/>
      <c r="K44" s="274"/>
      <c r="L44" s="274"/>
      <c r="M44" s="274"/>
      <c r="N44" s="274"/>
      <c r="O44" s="274"/>
      <c r="P44" s="276"/>
      <c r="Q44" s="276"/>
      <c r="R44" s="276"/>
      <c r="S44" s="276"/>
      <c r="T44" s="276"/>
      <c r="U44" s="276"/>
      <c r="V44" s="220"/>
      <c r="W44" s="225">
        <f t="shared" si="0"/>
        <v>0</v>
      </c>
      <c r="X44" s="222" t="e">
        <f>IF($W$145="",0,#REF!*$W$145)</f>
        <v>#REF!</v>
      </c>
      <c r="Y44" s="215">
        <f t="shared" si="1"/>
        <v>0</v>
      </c>
      <c r="Z44" s="200">
        <f t="shared" si="2"/>
        <v>43</v>
      </c>
    </row>
    <row r="45" spans="1:26" ht="15" customHeight="1">
      <c r="A45" s="205">
        <v>44</v>
      </c>
      <c r="B45" s="206" t="s">
        <v>428</v>
      </c>
      <c r="C45" s="270"/>
      <c r="D45" s="270"/>
      <c r="E45" s="277"/>
      <c r="F45" s="273"/>
      <c r="G45" s="274"/>
      <c r="H45" s="274"/>
      <c r="I45" s="275"/>
      <c r="J45" s="273"/>
      <c r="K45" s="274"/>
      <c r="L45" s="274"/>
      <c r="M45" s="274"/>
      <c r="N45" s="274"/>
      <c r="O45" s="274"/>
      <c r="P45" s="276"/>
      <c r="Q45" s="276"/>
      <c r="R45" s="276"/>
      <c r="S45" s="276"/>
      <c r="T45" s="276"/>
      <c r="U45" s="276"/>
      <c r="V45" s="220"/>
      <c r="W45" s="225">
        <f t="shared" si="0"/>
        <v>0</v>
      </c>
      <c r="X45" s="222" t="e">
        <f>IF($W$145="",0,#REF!*$W$145)</f>
        <v>#REF!</v>
      </c>
      <c r="Y45" s="215">
        <f>C45</f>
        <v>0</v>
      </c>
      <c r="Z45" s="200">
        <f t="shared" si="2"/>
        <v>44</v>
      </c>
    </row>
    <row r="46" spans="1:26" ht="15" customHeight="1">
      <c r="A46" s="205">
        <v>45</v>
      </c>
      <c r="B46" s="206" t="s">
        <v>429</v>
      </c>
      <c r="C46" s="270"/>
      <c r="D46" s="270"/>
      <c r="E46" s="277"/>
      <c r="F46" s="273"/>
      <c r="G46" s="274"/>
      <c r="H46" s="274"/>
      <c r="I46" s="275"/>
      <c r="J46" s="273"/>
      <c r="K46" s="274"/>
      <c r="L46" s="274"/>
      <c r="M46" s="274"/>
      <c r="N46" s="274"/>
      <c r="O46" s="274"/>
      <c r="P46" s="276"/>
      <c r="Q46" s="276"/>
      <c r="R46" s="276"/>
      <c r="S46" s="276"/>
      <c r="T46" s="276"/>
      <c r="U46" s="276"/>
      <c r="V46" s="220"/>
      <c r="W46" s="225">
        <f t="shared" si="0"/>
        <v>0</v>
      </c>
      <c r="X46" s="222" t="e">
        <f>IF($W$145="",0,#REF!*$W$145)</f>
        <v>#REF!</v>
      </c>
      <c r="Y46" s="215">
        <f t="shared" si="1"/>
        <v>0</v>
      </c>
      <c r="Z46" s="200">
        <f t="shared" si="2"/>
        <v>45</v>
      </c>
    </row>
    <row r="47" spans="1:26" ht="15" customHeight="1">
      <c r="A47" s="205">
        <v>46</v>
      </c>
      <c r="B47" s="206" t="s">
        <v>430</v>
      </c>
      <c r="C47" s="270"/>
      <c r="D47" s="270"/>
      <c r="E47" s="277"/>
      <c r="F47" s="273"/>
      <c r="G47" s="274"/>
      <c r="H47" s="274"/>
      <c r="I47" s="275"/>
      <c r="J47" s="273"/>
      <c r="K47" s="274"/>
      <c r="L47" s="274"/>
      <c r="M47" s="274"/>
      <c r="N47" s="274"/>
      <c r="O47" s="274"/>
      <c r="P47" s="276"/>
      <c r="Q47" s="276"/>
      <c r="R47" s="276"/>
      <c r="S47" s="276"/>
      <c r="T47" s="276"/>
      <c r="U47" s="276"/>
      <c r="V47" s="220"/>
      <c r="W47" s="225">
        <f t="shared" si="0"/>
        <v>0</v>
      </c>
      <c r="X47" s="222" t="e">
        <f>IF($W$145="",0,#REF!*$W$145)</f>
        <v>#REF!</v>
      </c>
      <c r="Y47" s="215">
        <f t="shared" si="1"/>
        <v>0</v>
      </c>
      <c r="Z47" s="200">
        <f t="shared" si="2"/>
        <v>46</v>
      </c>
    </row>
    <row r="48" spans="1:26" ht="15" customHeight="1">
      <c r="A48" s="205">
        <v>47</v>
      </c>
      <c r="B48" s="206" t="s">
        <v>431</v>
      </c>
      <c r="C48" s="270"/>
      <c r="D48" s="270"/>
      <c r="E48" s="277"/>
      <c r="F48" s="273"/>
      <c r="G48" s="274"/>
      <c r="H48" s="274"/>
      <c r="I48" s="275"/>
      <c r="J48" s="273"/>
      <c r="K48" s="274"/>
      <c r="L48" s="274"/>
      <c r="M48" s="274"/>
      <c r="N48" s="274"/>
      <c r="O48" s="274"/>
      <c r="P48" s="276"/>
      <c r="Q48" s="276"/>
      <c r="R48" s="276"/>
      <c r="S48" s="276"/>
      <c r="T48" s="276"/>
      <c r="U48" s="276"/>
      <c r="V48" s="220"/>
      <c r="W48" s="225">
        <f t="shared" ref="W48:W91" si="3">ROUND(SUM(F48:O48)*17.5+SUM(P48:U48)*35,2)</f>
        <v>0</v>
      </c>
      <c r="X48" s="222" t="e">
        <f>IF($W$145="",0,#REF!*$W$145)</f>
        <v>#REF!</v>
      </c>
      <c r="Y48" s="215">
        <f t="shared" si="1"/>
        <v>0</v>
      </c>
      <c r="Z48" s="200">
        <f t="shared" si="2"/>
        <v>47</v>
      </c>
    </row>
    <row r="49" spans="1:26" ht="15" customHeight="1">
      <c r="A49" s="205">
        <v>48</v>
      </c>
      <c r="B49" s="206" t="s">
        <v>432</v>
      </c>
      <c r="C49" s="270"/>
      <c r="D49" s="270"/>
      <c r="E49" s="277"/>
      <c r="F49" s="273"/>
      <c r="G49" s="274"/>
      <c r="H49" s="274"/>
      <c r="I49" s="275"/>
      <c r="J49" s="273"/>
      <c r="K49" s="274"/>
      <c r="L49" s="274"/>
      <c r="M49" s="274"/>
      <c r="N49" s="274"/>
      <c r="O49" s="274"/>
      <c r="P49" s="276"/>
      <c r="Q49" s="276"/>
      <c r="R49" s="276"/>
      <c r="S49" s="276"/>
      <c r="T49" s="276"/>
      <c r="U49" s="276"/>
      <c r="V49" s="220"/>
      <c r="W49" s="225">
        <f t="shared" si="3"/>
        <v>0</v>
      </c>
      <c r="X49" s="222" t="e">
        <f>IF($W$145="",0,#REF!*$W$145)</f>
        <v>#REF!</v>
      </c>
      <c r="Y49" s="215">
        <f t="shared" si="1"/>
        <v>0</v>
      </c>
      <c r="Z49" s="200">
        <f t="shared" si="2"/>
        <v>48</v>
      </c>
    </row>
    <row r="50" spans="1:26" ht="15" customHeight="1">
      <c r="A50" s="205">
        <v>49</v>
      </c>
      <c r="B50" s="206" t="s">
        <v>433</v>
      </c>
      <c r="C50" s="270"/>
      <c r="D50" s="270"/>
      <c r="E50" s="277"/>
      <c r="F50" s="273"/>
      <c r="G50" s="274"/>
      <c r="H50" s="274"/>
      <c r="I50" s="275"/>
      <c r="J50" s="273"/>
      <c r="K50" s="274"/>
      <c r="L50" s="274"/>
      <c r="M50" s="274"/>
      <c r="N50" s="274"/>
      <c r="O50" s="274"/>
      <c r="P50" s="276"/>
      <c r="Q50" s="276"/>
      <c r="R50" s="276"/>
      <c r="S50" s="276"/>
      <c r="T50" s="276"/>
      <c r="U50" s="276"/>
      <c r="V50" s="220"/>
      <c r="W50" s="225">
        <f t="shared" si="3"/>
        <v>0</v>
      </c>
      <c r="X50" s="222" t="e">
        <f>IF($W$145="",0,#REF!*$W$145)</f>
        <v>#REF!</v>
      </c>
      <c r="Y50" s="215">
        <f t="shared" si="1"/>
        <v>0</v>
      </c>
      <c r="Z50" s="200">
        <f t="shared" si="2"/>
        <v>49</v>
      </c>
    </row>
    <row r="51" spans="1:26" ht="15" customHeight="1">
      <c r="A51" s="205">
        <v>50</v>
      </c>
      <c r="B51" s="206" t="s">
        <v>434</v>
      </c>
      <c r="C51" s="270"/>
      <c r="D51" s="270"/>
      <c r="E51" s="277"/>
      <c r="F51" s="273"/>
      <c r="G51" s="274"/>
      <c r="H51" s="274"/>
      <c r="I51" s="275"/>
      <c r="J51" s="273"/>
      <c r="K51" s="274"/>
      <c r="L51" s="274"/>
      <c r="M51" s="274"/>
      <c r="N51" s="274"/>
      <c r="O51" s="274"/>
      <c r="P51" s="276"/>
      <c r="Q51" s="276"/>
      <c r="R51" s="276"/>
      <c r="S51" s="276"/>
      <c r="T51" s="276"/>
      <c r="U51" s="276"/>
      <c r="V51" s="220"/>
      <c r="W51" s="225">
        <f t="shared" si="3"/>
        <v>0</v>
      </c>
      <c r="X51" s="222" t="e">
        <f>IF($W$145="",0,#REF!*$W$145)</f>
        <v>#REF!</v>
      </c>
      <c r="Y51" s="215">
        <f t="shared" si="1"/>
        <v>0</v>
      </c>
      <c r="Z51" s="200">
        <f t="shared" si="2"/>
        <v>50</v>
      </c>
    </row>
    <row r="52" spans="1:26" ht="15" customHeight="1">
      <c r="A52" s="205">
        <v>51</v>
      </c>
      <c r="B52" s="206" t="s">
        <v>435</v>
      </c>
      <c r="C52" s="270"/>
      <c r="D52" s="270"/>
      <c r="E52" s="277"/>
      <c r="F52" s="273"/>
      <c r="G52" s="274"/>
      <c r="H52" s="274"/>
      <c r="I52" s="275"/>
      <c r="J52" s="273"/>
      <c r="K52" s="274"/>
      <c r="L52" s="274"/>
      <c r="M52" s="274"/>
      <c r="N52" s="274"/>
      <c r="O52" s="274"/>
      <c r="P52" s="276"/>
      <c r="Q52" s="276"/>
      <c r="R52" s="276"/>
      <c r="S52" s="276"/>
      <c r="T52" s="276"/>
      <c r="U52" s="276"/>
      <c r="V52" s="220"/>
      <c r="W52" s="225">
        <f t="shared" si="3"/>
        <v>0</v>
      </c>
      <c r="X52" s="222" t="e">
        <f>IF($W$145="",0,#REF!*$W$145)</f>
        <v>#REF!</v>
      </c>
      <c r="Y52" s="215">
        <f t="shared" si="1"/>
        <v>0</v>
      </c>
      <c r="Z52" s="200">
        <f t="shared" si="2"/>
        <v>51</v>
      </c>
    </row>
    <row r="53" spans="1:26" ht="15" customHeight="1">
      <c r="A53" s="205">
        <v>52</v>
      </c>
      <c r="B53" s="206" t="s">
        <v>436</v>
      </c>
      <c r="C53" s="270"/>
      <c r="D53" s="270"/>
      <c r="E53" s="277"/>
      <c r="F53" s="273"/>
      <c r="G53" s="274"/>
      <c r="H53" s="274"/>
      <c r="I53" s="275"/>
      <c r="J53" s="273"/>
      <c r="K53" s="274"/>
      <c r="L53" s="274"/>
      <c r="M53" s="274"/>
      <c r="N53" s="274"/>
      <c r="O53" s="274"/>
      <c r="P53" s="276"/>
      <c r="Q53" s="276"/>
      <c r="R53" s="276"/>
      <c r="S53" s="276"/>
      <c r="T53" s="276"/>
      <c r="U53" s="276"/>
      <c r="V53" s="220"/>
      <c r="W53" s="225">
        <f t="shared" si="3"/>
        <v>0</v>
      </c>
      <c r="X53" s="222" t="e">
        <f>IF($W$145="",0,#REF!*$W$145)</f>
        <v>#REF!</v>
      </c>
      <c r="Y53" s="215">
        <f t="shared" si="1"/>
        <v>0</v>
      </c>
      <c r="Z53" s="200">
        <f t="shared" si="2"/>
        <v>52</v>
      </c>
    </row>
    <row r="54" spans="1:26" ht="15" customHeight="1">
      <c r="A54" s="205">
        <v>53</v>
      </c>
      <c r="B54" s="206" t="s">
        <v>437</v>
      </c>
      <c r="C54" s="270"/>
      <c r="D54" s="270"/>
      <c r="E54" s="277"/>
      <c r="F54" s="273"/>
      <c r="G54" s="274"/>
      <c r="H54" s="274"/>
      <c r="I54" s="275"/>
      <c r="J54" s="273"/>
      <c r="K54" s="274"/>
      <c r="L54" s="274"/>
      <c r="M54" s="274"/>
      <c r="N54" s="274"/>
      <c r="O54" s="274"/>
      <c r="P54" s="276"/>
      <c r="Q54" s="276"/>
      <c r="R54" s="276"/>
      <c r="S54" s="276"/>
      <c r="T54" s="276"/>
      <c r="U54" s="276"/>
      <c r="V54" s="220"/>
      <c r="W54" s="225">
        <f t="shared" si="3"/>
        <v>0</v>
      </c>
      <c r="X54" s="222" t="e">
        <f>IF($W$145="",0,#REF!*$W$145)</f>
        <v>#REF!</v>
      </c>
      <c r="Y54" s="215">
        <f t="shared" si="1"/>
        <v>0</v>
      </c>
      <c r="Z54" s="200">
        <f t="shared" si="2"/>
        <v>53</v>
      </c>
    </row>
    <row r="55" spans="1:26" ht="15" customHeight="1">
      <c r="A55" s="205">
        <v>54</v>
      </c>
      <c r="B55" s="206" t="s">
        <v>438</v>
      </c>
      <c r="C55" s="270"/>
      <c r="D55" s="270"/>
      <c r="E55" s="277"/>
      <c r="F55" s="273"/>
      <c r="G55" s="274"/>
      <c r="H55" s="274"/>
      <c r="I55" s="275"/>
      <c r="J55" s="273"/>
      <c r="K55" s="274"/>
      <c r="L55" s="274"/>
      <c r="M55" s="274"/>
      <c r="N55" s="274"/>
      <c r="O55" s="274"/>
      <c r="P55" s="276"/>
      <c r="Q55" s="276"/>
      <c r="R55" s="276"/>
      <c r="S55" s="276"/>
      <c r="T55" s="276"/>
      <c r="U55" s="276"/>
      <c r="V55" s="220"/>
      <c r="W55" s="225">
        <f t="shared" si="3"/>
        <v>0</v>
      </c>
      <c r="X55" s="222" t="e">
        <f>IF($W$145="",0,#REF!*$W$145)</f>
        <v>#REF!</v>
      </c>
      <c r="Y55" s="215">
        <f t="shared" si="1"/>
        <v>0</v>
      </c>
      <c r="Z55" s="200">
        <f t="shared" si="2"/>
        <v>54</v>
      </c>
    </row>
    <row r="56" spans="1:26" ht="15" customHeight="1">
      <c r="A56" s="205">
        <v>55</v>
      </c>
      <c r="B56" s="206" t="s">
        <v>439</v>
      </c>
      <c r="C56" s="270"/>
      <c r="D56" s="270"/>
      <c r="E56" s="277"/>
      <c r="F56" s="273"/>
      <c r="G56" s="274"/>
      <c r="H56" s="274"/>
      <c r="I56" s="275"/>
      <c r="J56" s="273"/>
      <c r="K56" s="274"/>
      <c r="L56" s="274"/>
      <c r="M56" s="274"/>
      <c r="N56" s="274"/>
      <c r="O56" s="274"/>
      <c r="P56" s="276"/>
      <c r="Q56" s="276"/>
      <c r="R56" s="276"/>
      <c r="S56" s="276"/>
      <c r="T56" s="276"/>
      <c r="U56" s="276"/>
      <c r="V56" s="220"/>
      <c r="W56" s="225">
        <f t="shared" si="3"/>
        <v>0</v>
      </c>
      <c r="X56" s="222" t="e">
        <f>IF($W$145="",0,#REF!*$W$145)</f>
        <v>#REF!</v>
      </c>
      <c r="Y56" s="215">
        <f t="shared" si="1"/>
        <v>0</v>
      </c>
      <c r="Z56" s="200">
        <f t="shared" si="2"/>
        <v>55</v>
      </c>
    </row>
    <row r="57" spans="1:26" ht="15" customHeight="1">
      <c r="A57" s="205">
        <v>56</v>
      </c>
      <c r="B57" s="206" t="s">
        <v>440</v>
      </c>
      <c r="C57" s="270"/>
      <c r="D57" s="270"/>
      <c r="E57" s="277"/>
      <c r="F57" s="273"/>
      <c r="G57" s="274"/>
      <c r="H57" s="274"/>
      <c r="I57" s="275"/>
      <c r="J57" s="273"/>
      <c r="K57" s="274"/>
      <c r="L57" s="274"/>
      <c r="M57" s="274"/>
      <c r="N57" s="274"/>
      <c r="O57" s="274"/>
      <c r="P57" s="276"/>
      <c r="Q57" s="276"/>
      <c r="R57" s="276"/>
      <c r="S57" s="276"/>
      <c r="T57" s="276"/>
      <c r="U57" s="276"/>
      <c r="V57" s="220"/>
      <c r="W57" s="225">
        <f t="shared" si="3"/>
        <v>0</v>
      </c>
      <c r="X57" s="222" t="e">
        <f>IF($W$145="",0,#REF!*$W$145)</f>
        <v>#REF!</v>
      </c>
      <c r="Y57" s="215">
        <f t="shared" si="1"/>
        <v>0</v>
      </c>
      <c r="Z57" s="200">
        <f t="shared" si="2"/>
        <v>56</v>
      </c>
    </row>
    <row r="58" spans="1:26" ht="15" customHeight="1">
      <c r="A58" s="205">
        <v>57</v>
      </c>
      <c r="B58" s="206" t="s">
        <v>441</v>
      </c>
      <c r="C58" s="270"/>
      <c r="D58" s="270"/>
      <c r="E58" s="277"/>
      <c r="F58" s="273"/>
      <c r="G58" s="274"/>
      <c r="H58" s="274"/>
      <c r="I58" s="275"/>
      <c r="J58" s="273"/>
      <c r="K58" s="274"/>
      <c r="L58" s="274"/>
      <c r="M58" s="274"/>
      <c r="N58" s="274"/>
      <c r="O58" s="274"/>
      <c r="P58" s="276"/>
      <c r="Q58" s="276"/>
      <c r="R58" s="276"/>
      <c r="S58" s="276"/>
      <c r="T58" s="276"/>
      <c r="U58" s="276"/>
      <c r="V58" s="220"/>
      <c r="W58" s="225">
        <f t="shared" si="3"/>
        <v>0</v>
      </c>
      <c r="X58" s="222" t="e">
        <f>IF($W$145="",0,#REF!*$W$145)</f>
        <v>#REF!</v>
      </c>
      <c r="Y58" s="215">
        <f t="shared" si="1"/>
        <v>0</v>
      </c>
      <c r="Z58" s="200">
        <f t="shared" si="2"/>
        <v>57</v>
      </c>
    </row>
    <row r="59" spans="1:26" ht="15" customHeight="1">
      <c r="A59" s="205">
        <v>58</v>
      </c>
      <c r="B59" s="206" t="s">
        <v>442</v>
      </c>
      <c r="C59" s="270"/>
      <c r="D59" s="270"/>
      <c r="E59" s="277"/>
      <c r="F59" s="273"/>
      <c r="G59" s="274"/>
      <c r="H59" s="274"/>
      <c r="I59" s="275"/>
      <c r="J59" s="273"/>
      <c r="K59" s="274"/>
      <c r="L59" s="274"/>
      <c r="M59" s="274"/>
      <c r="N59" s="274"/>
      <c r="O59" s="274"/>
      <c r="P59" s="276"/>
      <c r="Q59" s="276"/>
      <c r="R59" s="276"/>
      <c r="S59" s="276"/>
      <c r="T59" s="276"/>
      <c r="U59" s="276"/>
      <c r="V59" s="220"/>
      <c r="W59" s="225">
        <f t="shared" si="3"/>
        <v>0</v>
      </c>
      <c r="X59" s="222" t="e">
        <f>IF($W$145="",0,#REF!*$W$145)</f>
        <v>#REF!</v>
      </c>
      <c r="Y59" s="215">
        <f t="shared" si="1"/>
        <v>0</v>
      </c>
      <c r="Z59" s="200">
        <f t="shared" si="2"/>
        <v>58</v>
      </c>
    </row>
    <row r="60" spans="1:26" ht="15" customHeight="1">
      <c r="A60" s="205">
        <v>59</v>
      </c>
      <c r="B60" s="206" t="s">
        <v>443</v>
      </c>
      <c r="C60" s="270"/>
      <c r="D60" s="270"/>
      <c r="E60" s="277"/>
      <c r="F60" s="273"/>
      <c r="G60" s="274"/>
      <c r="H60" s="274"/>
      <c r="I60" s="275"/>
      <c r="J60" s="273"/>
      <c r="K60" s="274"/>
      <c r="L60" s="274"/>
      <c r="M60" s="274"/>
      <c r="N60" s="274"/>
      <c r="O60" s="274"/>
      <c r="P60" s="276"/>
      <c r="Q60" s="276"/>
      <c r="R60" s="276"/>
      <c r="S60" s="276"/>
      <c r="T60" s="276"/>
      <c r="U60" s="276"/>
      <c r="V60" s="220"/>
      <c r="W60" s="225">
        <f t="shared" si="3"/>
        <v>0</v>
      </c>
      <c r="X60" s="222" t="e">
        <f>IF($W$145="",0,#REF!*$W$145)</f>
        <v>#REF!</v>
      </c>
      <c r="Y60" s="215">
        <f t="shared" si="1"/>
        <v>0</v>
      </c>
      <c r="Z60" s="200">
        <f t="shared" si="2"/>
        <v>59</v>
      </c>
    </row>
    <row r="61" spans="1:26" ht="15" customHeight="1">
      <c r="A61" s="205">
        <v>60</v>
      </c>
      <c r="B61" s="206" t="s">
        <v>444</v>
      </c>
      <c r="C61" s="270"/>
      <c r="D61" s="270"/>
      <c r="E61" s="277"/>
      <c r="F61" s="273"/>
      <c r="G61" s="274"/>
      <c r="H61" s="274"/>
      <c r="I61" s="275"/>
      <c r="J61" s="273"/>
      <c r="K61" s="274"/>
      <c r="L61" s="274"/>
      <c r="M61" s="274"/>
      <c r="N61" s="274"/>
      <c r="O61" s="274"/>
      <c r="P61" s="276"/>
      <c r="Q61" s="276"/>
      <c r="R61" s="276"/>
      <c r="S61" s="276"/>
      <c r="T61" s="276"/>
      <c r="U61" s="276"/>
      <c r="V61" s="220"/>
      <c r="W61" s="225">
        <f t="shared" si="3"/>
        <v>0</v>
      </c>
      <c r="X61" s="222" t="e">
        <f>IF($W$145="",0,#REF!*$W$145)</f>
        <v>#REF!</v>
      </c>
      <c r="Y61" s="215">
        <f t="shared" si="1"/>
        <v>0</v>
      </c>
      <c r="Z61" s="200">
        <f t="shared" si="2"/>
        <v>60</v>
      </c>
    </row>
    <row r="62" spans="1:26" ht="15" customHeight="1">
      <c r="A62" s="205">
        <v>61</v>
      </c>
      <c r="B62" s="206" t="s">
        <v>445</v>
      </c>
      <c r="C62" s="270"/>
      <c r="D62" s="270"/>
      <c r="E62" s="277"/>
      <c r="F62" s="273"/>
      <c r="G62" s="274"/>
      <c r="H62" s="274"/>
      <c r="I62" s="275"/>
      <c r="J62" s="273"/>
      <c r="K62" s="274"/>
      <c r="L62" s="274"/>
      <c r="M62" s="274"/>
      <c r="N62" s="274"/>
      <c r="O62" s="274"/>
      <c r="P62" s="276"/>
      <c r="Q62" s="276"/>
      <c r="R62" s="276"/>
      <c r="S62" s="276"/>
      <c r="T62" s="276"/>
      <c r="U62" s="276"/>
      <c r="V62" s="220"/>
      <c r="W62" s="225">
        <f t="shared" si="3"/>
        <v>0</v>
      </c>
      <c r="X62" s="222" t="e">
        <f>IF($W$145="",0,#REF!*$W$145)</f>
        <v>#REF!</v>
      </c>
      <c r="Y62" s="215">
        <f t="shared" si="1"/>
        <v>0</v>
      </c>
      <c r="Z62" s="200">
        <f t="shared" si="2"/>
        <v>61</v>
      </c>
    </row>
    <row r="63" spans="1:26" ht="15" customHeight="1">
      <c r="A63" s="205">
        <v>62</v>
      </c>
      <c r="B63" s="206" t="s">
        <v>446</v>
      </c>
      <c r="C63" s="270"/>
      <c r="D63" s="270"/>
      <c r="E63" s="277"/>
      <c r="F63" s="273"/>
      <c r="G63" s="274"/>
      <c r="H63" s="274"/>
      <c r="I63" s="275"/>
      <c r="J63" s="273"/>
      <c r="K63" s="274"/>
      <c r="L63" s="274"/>
      <c r="M63" s="274"/>
      <c r="N63" s="274"/>
      <c r="O63" s="274"/>
      <c r="P63" s="276"/>
      <c r="Q63" s="276"/>
      <c r="R63" s="276"/>
      <c r="S63" s="276"/>
      <c r="T63" s="276"/>
      <c r="U63" s="276"/>
      <c r="V63" s="220"/>
      <c r="W63" s="225">
        <f t="shared" si="3"/>
        <v>0</v>
      </c>
      <c r="X63" s="222" t="e">
        <f>IF($W$145="",0,#REF!*$W$145)</f>
        <v>#REF!</v>
      </c>
      <c r="Y63" s="215">
        <f t="shared" si="1"/>
        <v>0</v>
      </c>
      <c r="Z63" s="200">
        <f t="shared" si="2"/>
        <v>62</v>
      </c>
    </row>
    <row r="64" spans="1:26" ht="15" customHeight="1">
      <c r="A64" s="205">
        <v>63</v>
      </c>
      <c r="B64" s="206" t="s">
        <v>447</v>
      </c>
      <c r="C64" s="270"/>
      <c r="D64" s="270"/>
      <c r="E64" s="277"/>
      <c r="F64" s="273"/>
      <c r="G64" s="274"/>
      <c r="H64" s="274"/>
      <c r="I64" s="275"/>
      <c r="J64" s="273"/>
      <c r="K64" s="274"/>
      <c r="L64" s="274"/>
      <c r="M64" s="274"/>
      <c r="N64" s="274"/>
      <c r="O64" s="274"/>
      <c r="P64" s="276"/>
      <c r="Q64" s="276"/>
      <c r="R64" s="276"/>
      <c r="S64" s="276"/>
      <c r="T64" s="276"/>
      <c r="U64" s="276"/>
      <c r="V64" s="220"/>
      <c r="W64" s="225">
        <f t="shared" si="3"/>
        <v>0</v>
      </c>
      <c r="X64" s="222" t="e">
        <f>IF($W$145="",0,#REF!*$W$145)</f>
        <v>#REF!</v>
      </c>
      <c r="Y64" s="215">
        <f t="shared" si="1"/>
        <v>0</v>
      </c>
      <c r="Z64" s="200">
        <f t="shared" si="2"/>
        <v>63</v>
      </c>
    </row>
    <row r="65" spans="1:26" ht="15" customHeight="1">
      <c r="A65" s="205">
        <v>64</v>
      </c>
      <c r="B65" s="206" t="s">
        <v>448</v>
      </c>
      <c r="C65" s="270"/>
      <c r="D65" s="270"/>
      <c r="E65" s="277"/>
      <c r="F65" s="273"/>
      <c r="G65" s="274"/>
      <c r="H65" s="274"/>
      <c r="I65" s="275"/>
      <c r="J65" s="273"/>
      <c r="K65" s="274"/>
      <c r="L65" s="274"/>
      <c r="M65" s="274"/>
      <c r="N65" s="274"/>
      <c r="O65" s="274"/>
      <c r="P65" s="276"/>
      <c r="Q65" s="276"/>
      <c r="R65" s="276"/>
      <c r="S65" s="276"/>
      <c r="T65" s="276"/>
      <c r="U65" s="276"/>
      <c r="V65" s="220"/>
      <c r="W65" s="225">
        <f t="shared" si="3"/>
        <v>0</v>
      </c>
      <c r="X65" s="222" t="e">
        <f>IF($W$145="",0,#REF!*$W$145)</f>
        <v>#REF!</v>
      </c>
      <c r="Y65" s="215">
        <f t="shared" si="1"/>
        <v>0</v>
      </c>
      <c r="Z65" s="200">
        <f t="shared" si="2"/>
        <v>64</v>
      </c>
    </row>
    <row r="66" spans="1:26" ht="15" customHeight="1">
      <c r="A66" s="205">
        <v>65</v>
      </c>
      <c r="B66" s="206" t="s">
        <v>449</v>
      </c>
      <c r="C66" s="270"/>
      <c r="D66" s="270"/>
      <c r="E66" s="277"/>
      <c r="F66" s="273"/>
      <c r="G66" s="274"/>
      <c r="H66" s="274"/>
      <c r="I66" s="275"/>
      <c r="J66" s="273"/>
      <c r="K66" s="274"/>
      <c r="L66" s="274"/>
      <c r="M66" s="274"/>
      <c r="N66" s="274"/>
      <c r="O66" s="274"/>
      <c r="P66" s="276"/>
      <c r="Q66" s="276"/>
      <c r="R66" s="276"/>
      <c r="S66" s="276"/>
      <c r="T66" s="276"/>
      <c r="U66" s="276"/>
      <c r="V66" s="220"/>
      <c r="W66" s="225">
        <f t="shared" si="3"/>
        <v>0</v>
      </c>
      <c r="X66" s="222" t="e">
        <f>IF($W$145="",0,#REF!*$W$145)</f>
        <v>#REF!</v>
      </c>
      <c r="Y66" s="215">
        <f t="shared" si="1"/>
        <v>0</v>
      </c>
      <c r="Z66" s="200">
        <f t="shared" si="2"/>
        <v>65</v>
      </c>
    </row>
    <row r="67" spans="1:26" ht="15" customHeight="1">
      <c r="A67" s="205">
        <v>66</v>
      </c>
      <c r="B67" s="206" t="s">
        <v>450</v>
      </c>
      <c r="C67" s="270"/>
      <c r="D67" s="270"/>
      <c r="E67" s="277"/>
      <c r="F67" s="273"/>
      <c r="G67" s="274"/>
      <c r="H67" s="274"/>
      <c r="I67" s="275"/>
      <c r="J67" s="273"/>
      <c r="K67" s="274"/>
      <c r="L67" s="274"/>
      <c r="M67" s="274"/>
      <c r="N67" s="274"/>
      <c r="O67" s="274"/>
      <c r="P67" s="276"/>
      <c r="Q67" s="276"/>
      <c r="R67" s="276"/>
      <c r="S67" s="276"/>
      <c r="T67" s="276"/>
      <c r="U67" s="276"/>
      <c r="V67" s="220"/>
      <c r="W67" s="225">
        <f t="shared" si="3"/>
        <v>0</v>
      </c>
      <c r="X67" s="222" t="e">
        <f>IF($W$145="",0,#REF!*$W$145)</f>
        <v>#REF!</v>
      </c>
      <c r="Y67" s="215">
        <f>C67</f>
        <v>0</v>
      </c>
      <c r="Z67" s="200">
        <f t="shared" ref="Z67:Z130" si="4">A67</f>
        <v>66</v>
      </c>
    </row>
    <row r="68" spans="1:26" ht="15" customHeight="1">
      <c r="A68" s="205">
        <v>67</v>
      </c>
      <c r="B68" s="206" t="s">
        <v>451</v>
      </c>
      <c r="C68" s="270"/>
      <c r="D68" s="270"/>
      <c r="E68" s="277"/>
      <c r="F68" s="273"/>
      <c r="G68" s="274"/>
      <c r="H68" s="274"/>
      <c r="I68" s="275"/>
      <c r="J68" s="273"/>
      <c r="K68" s="274"/>
      <c r="L68" s="274"/>
      <c r="M68" s="274"/>
      <c r="N68" s="274"/>
      <c r="O68" s="274"/>
      <c r="P68" s="276"/>
      <c r="Q68" s="276"/>
      <c r="R68" s="276"/>
      <c r="S68" s="276"/>
      <c r="T68" s="276"/>
      <c r="U68" s="276"/>
      <c r="V68" s="220"/>
      <c r="W68" s="225">
        <f t="shared" si="3"/>
        <v>0</v>
      </c>
      <c r="X68" s="222" t="e">
        <f>IF($W$145="",0,#REF!*$W$145)</f>
        <v>#REF!</v>
      </c>
      <c r="Y68" s="215">
        <f>C68</f>
        <v>0</v>
      </c>
      <c r="Z68" s="200">
        <f t="shared" si="4"/>
        <v>67</v>
      </c>
    </row>
    <row r="69" spans="1:26" ht="15" customHeight="1">
      <c r="A69" s="205">
        <v>68</v>
      </c>
      <c r="B69" s="206" t="s">
        <v>452</v>
      </c>
      <c r="C69" s="270"/>
      <c r="D69" s="270"/>
      <c r="E69" s="277"/>
      <c r="F69" s="273"/>
      <c r="G69" s="274"/>
      <c r="H69" s="274"/>
      <c r="I69" s="275"/>
      <c r="J69" s="273"/>
      <c r="K69" s="274"/>
      <c r="L69" s="274"/>
      <c r="M69" s="274"/>
      <c r="N69" s="274"/>
      <c r="O69" s="274"/>
      <c r="P69" s="276"/>
      <c r="Q69" s="276"/>
      <c r="R69" s="276"/>
      <c r="S69" s="276"/>
      <c r="T69" s="276"/>
      <c r="U69" s="276"/>
      <c r="V69" s="220"/>
      <c r="W69" s="225">
        <f t="shared" si="3"/>
        <v>0</v>
      </c>
      <c r="X69" s="222" t="e">
        <f>IF($W$145="",0,#REF!*$W$145)</f>
        <v>#REF!</v>
      </c>
      <c r="Y69" s="215">
        <f>C69</f>
        <v>0</v>
      </c>
      <c r="Z69" s="200">
        <f t="shared" si="4"/>
        <v>68</v>
      </c>
    </row>
    <row r="70" spans="1:26" ht="15" customHeight="1">
      <c r="A70" s="205">
        <v>69</v>
      </c>
      <c r="B70" s="206" t="s">
        <v>453</v>
      </c>
      <c r="C70" s="270"/>
      <c r="D70" s="270"/>
      <c r="E70" s="277"/>
      <c r="F70" s="273"/>
      <c r="G70" s="274"/>
      <c r="H70" s="274"/>
      <c r="I70" s="275"/>
      <c r="J70" s="273"/>
      <c r="K70" s="274"/>
      <c r="L70" s="274"/>
      <c r="M70" s="274"/>
      <c r="N70" s="274"/>
      <c r="O70" s="274"/>
      <c r="P70" s="276"/>
      <c r="Q70" s="276"/>
      <c r="R70" s="276"/>
      <c r="S70" s="276"/>
      <c r="T70" s="276"/>
      <c r="U70" s="276"/>
      <c r="V70" s="220"/>
      <c r="W70" s="225">
        <f t="shared" si="3"/>
        <v>0</v>
      </c>
      <c r="X70" s="222" t="e">
        <f>IF($W$145="",0,#REF!*$W$145)</f>
        <v>#REF!</v>
      </c>
      <c r="Y70" s="215">
        <f>C70</f>
        <v>0</v>
      </c>
      <c r="Z70" s="200">
        <f t="shared" si="4"/>
        <v>69</v>
      </c>
    </row>
    <row r="71" spans="1:26" ht="15" customHeight="1">
      <c r="A71" s="205">
        <v>70</v>
      </c>
      <c r="B71" s="206" t="s">
        <v>454</v>
      </c>
      <c r="C71" s="270"/>
      <c r="D71" s="270"/>
      <c r="E71" s="277"/>
      <c r="F71" s="273"/>
      <c r="G71" s="274"/>
      <c r="H71" s="274"/>
      <c r="I71" s="275"/>
      <c r="J71" s="273"/>
      <c r="K71" s="274"/>
      <c r="L71" s="274"/>
      <c r="M71" s="274"/>
      <c r="N71" s="274"/>
      <c r="O71" s="274"/>
      <c r="P71" s="276"/>
      <c r="Q71" s="276"/>
      <c r="R71" s="276"/>
      <c r="S71" s="276"/>
      <c r="T71" s="276"/>
      <c r="U71" s="276"/>
      <c r="V71" s="220"/>
      <c r="W71" s="225">
        <f t="shared" si="3"/>
        <v>0</v>
      </c>
      <c r="X71" s="222" t="e">
        <f>IF($W$145="",0,#REF!*$W$145)</f>
        <v>#REF!</v>
      </c>
      <c r="Y71" s="215">
        <f t="shared" ref="Y71:Y130" si="5">C71</f>
        <v>0</v>
      </c>
      <c r="Z71" s="200">
        <f t="shared" si="4"/>
        <v>70</v>
      </c>
    </row>
    <row r="72" spans="1:26" ht="15" customHeight="1">
      <c r="A72" s="205">
        <v>71</v>
      </c>
      <c r="B72" s="206" t="s">
        <v>455</v>
      </c>
      <c r="C72" s="270"/>
      <c r="D72" s="270"/>
      <c r="E72" s="277"/>
      <c r="F72" s="273"/>
      <c r="G72" s="274"/>
      <c r="H72" s="274"/>
      <c r="I72" s="275"/>
      <c r="J72" s="273"/>
      <c r="K72" s="274"/>
      <c r="L72" s="274"/>
      <c r="M72" s="274"/>
      <c r="N72" s="274"/>
      <c r="O72" s="274"/>
      <c r="P72" s="276"/>
      <c r="Q72" s="276"/>
      <c r="R72" s="276"/>
      <c r="S72" s="276"/>
      <c r="T72" s="276"/>
      <c r="U72" s="276"/>
      <c r="V72" s="220"/>
      <c r="W72" s="225">
        <f t="shared" si="3"/>
        <v>0</v>
      </c>
      <c r="X72" s="222" t="e">
        <f>IF($W$145="",0,#REF!*$W$145)</f>
        <v>#REF!</v>
      </c>
      <c r="Y72" s="215">
        <f t="shared" si="5"/>
        <v>0</v>
      </c>
      <c r="Z72" s="200">
        <f t="shared" si="4"/>
        <v>71</v>
      </c>
    </row>
    <row r="73" spans="1:26" ht="15" customHeight="1">
      <c r="A73" s="205">
        <v>72</v>
      </c>
      <c r="B73" s="206" t="s">
        <v>456</v>
      </c>
      <c r="C73" s="270"/>
      <c r="D73" s="270"/>
      <c r="E73" s="277"/>
      <c r="F73" s="273"/>
      <c r="G73" s="274"/>
      <c r="H73" s="274"/>
      <c r="I73" s="275"/>
      <c r="J73" s="273"/>
      <c r="K73" s="274"/>
      <c r="L73" s="274"/>
      <c r="M73" s="274"/>
      <c r="N73" s="274"/>
      <c r="O73" s="274"/>
      <c r="P73" s="276"/>
      <c r="Q73" s="276"/>
      <c r="R73" s="276"/>
      <c r="S73" s="276"/>
      <c r="T73" s="276"/>
      <c r="U73" s="276"/>
      <c r="V73" s="220"/>
      <c r="W73" s="225">
        <f t="shared" si="3"/>
        <v>0</v>
      </c>
      <c r="X73" s="222" t="e">
        <f>IF($W$145="",0,#REF!*$W$145)</f>
        <v>#REF!</v>
      </c>
      <c r="Y73" s="215">
        <f t="shared" si="5"/>
        <v>0</v>
      </c>
      <c r="Z73" s="200">
        <f t="shared" si="4"/>
        <v>72</v>
      </c>
    </row>
    <row r="74" spans="1:26" ht="15" customHeight="1">
      <c r="A74" s="205">
        <v>73</v>
      </c>
      <c r="B74" s="206" t="s">
        <v>457</v>
      </c>
      <c r="C74" s="270"/>
      <c r="D74" s="270"/>
      <c r="E74" s="277"/>
      <c r="F74" s="273"/>
      <c r="G74" s="274"/>
      <c r="H74" s="274"/>
      <c r="I74" s="275"/>
      <c r="J74" s="273"/>
      <c r="K74" s="274"/>
      <c r="L74" s="274"/>
      <c r="M74" s="274"/>
      <c r="N74" s="274"/>
      <c r="O74" s="274"/>
      <c r="P74" s="276"/>
      <c r="Q74" s="276"/>
      <c r="R74" s="276"/>
      <c r="S74" s="276"/>
      <c r="T74" s="276"/>
      <c r="U74" s="276"/>
      <c r="V74" s="220"/>
      <c r="W74" s="225">
        <f t="shared" si="3"/>
        <v>0</v>
      </c>
      <c r="X74" s="222" t="e">
        <f>IF($W$145="",0,#REF!*$W$145)</f>
        <v>#REF!</v>
      </c>
      <c r="Y74" s="215">
        <f t="shared" si="5"/>
        <v>0</v>
      </c>
      <c r="Z74" s="200">
        <f t="shared" si="4"/>
        <v>73</v>
      </c>
    </row>
    <row r="75" spans="1:26" ht="15" customHeight="1">
      <c r="A75" s="205">
        <v>74</v>
      </c>
      <c r="B75" s="206" t="s">
        <v>458</v>
      </c>
      <c r="C75" s="270"/>
      <c r="D75" s="270"/>
      <c r="E75" s="277"/>
      <c r="F75" s="273"/>
      <c r="G75" s="274"/>
      <c r="H75" s="274"/>
      <c r="I75" s="275"/>
      <c r="J75" s="273"/>
      <c r="K75" s="274"/>
      <c r="L75" s="274"/>
      <c r="M75" s="274"/>
      <c r="N75" s="274"/>
      <c r="O75" s="274"/>
      <c r="P75" s="276"/>
      <c r="Q75" s="276"/>
      <c r="R75" s="276"/>
      <c r="S75" s="276"/>
      <c r="T75" s="276"/>
      <c r="U75" s="276"/>
      <c r="V75" s="220"/>
      <c r="W75" s="225">
        <f t="shared" si="3"/>
        <v>0</v>
      </c>
      <c r="X75" s="222" t="e">
        <f>IF($W$145="",0,#REF!*$W$145)</f>
        <v>#REF!</v>
      </c>
      <c r="Y75" s="215">
        <f t="shared" si="5"/>
        <v>0</v>
      </c>
      <c r="Z75" s="200">
        <f t="shared" si="4"/>
        <v>74</v>
      </c>
    </row>
    <row r="76" spans="1:26" ht="15" customHeight="1">
      <c r="A76" s="205">
        <v>75</v>
      </c>
      <c r="B76" s="206" t="s">
        <v>459</v>
      </c>
      <c r="C76" s="270"/>
      <c r="D76" s="270"/>
      <c r="E76" s="277"/>
      <c r="F76" s="273"/>
      <c r="G76" s="274"/>
      <c r="H76" s="274"/>
      <c r="I76" s="275"/>
      <c r="J76" s="273"/>
      <c r="K76" s="274"/>
      <c r="L76" s="274"/>
      <c r="M76" s="274"/>
      <c r="N76" s="274"/>
      <c r="O76" s="274"/>
      <c r="P76" s="276"/>
      <c r="Q76" s="276"/>
      <c r="R76" s="276"/>
      <c r="S76" s="276"/>
      <c r="T76" s="276"/>
      <c r="U76" s="276"/>
      <c r="V76" s="220"/>
      <c r="W76" s="225">
        <f t="shared" si="3"/>
        <v>0</v>
      </c>
      <c r="X76" s="222" t="e">
        <f>IF($W$145="",0,#REF!*$W$145)</f>
        <v>#REF!</v>
      </c>
      <c r="Y76" s="215">
        <f t="shared" si="5"/>
        <v>0</v>
      </c>
      <c r="Z76" s="200">
        <f t="shared" si="4"/>
        <v>75</v>
      </c>
    </row>
    <row r="77" spans="1:26" ht="15" customHeight="1">
      <c r="A77" s="205">
        <v>76</v>
      </c>
      <c r="B77" s="206" t="s">
        <v>460</v>
      </c>
      <c r="C77" s="270"/>
      <c r="D77" s="270"/>
      <c r="E77" s="277"/>
      <c r="F77" s="273"/>
      <c r="G77" s="274"/>
      <c r="H77" s="274"/>
      <c r="I77" s="275"/>
      <c r="J77" s="273"/>
      <c r="K77" s="274"/>
      <c r="L77" s="274"/>
      <c r="M77" s="274"/>
      <c r="N77" s="274"/>
      <c r="O77" s="274"/>
      <c r="P77" s="276"/>
      <c r="Q77" s="276"/>
      <c r="R77" s="276"/>
      <c r="S77" s="276"/>
      <c r="T77" s="276"/>
      <c r="U77" s="276"/>
      <c r="V77" s="220"/>
      <c r="W77" s="225">
        <f t="shared" si="3"/>
        <v>0</v>
      </c>
      <c r="X77" s="222" t="e">
        <f>IF($W$145="",0,#REF!*$W$145)</f>
        <v>#REF!</v>
      </c>
      <c r="Y77" s="215">
        <f t="shared" si="5"/>
        <v>0</v>
      </c>
      <c r="Z77" s="200">
        <f t="shared" si="4"/>
        <v>76</v>
      </c>
    </row>
    <row r="78" spans="1:26" ht="15" customHeight="1">
      <c r="A78" s="205">
        <v>77</v>
      </c>
      <c r="B78" s="206" t="s">
        <v>461</v>
      </c>
      <c r="C78" s="270"/>
      <c r="D78" s="270"/>
      <c r="E78" s="277"/>
      <c r="F78" s="273"/>
      <c r="G78" s="274"/>
      <c r="H78" s="274"/>
      <c r="I78" s="275"/>
      <c r="J78" s="273"/>
      <c r="K78" s="274"/>
      <c r="L78" s="274"/>
      <c r="M78" s="274"/>
      <c r="N78" s="274"/>
      <c r="O78" s="274"/>
      <c r="P78" s="276"/>
      <c r="Q78" s="276"/>
      <c r="R78" s="276"/>
      <c r="S78" s="276"/>
      <c r="T78" s="276"/>
      <c r="U78" s="276"/>
      <c r="V78" s="220"/>
      <c r="W78" s="225">
        <f t="shared" si="3"/>
        <v>0</v>
      </c>
      <c r="X78" s="222" t="e">
        <f>IF($W$145="",0,#REF!*$W$145)</f>
        <v>#REF!</v>
      </c>
      <c r="Y78" s="215">
        <f t="shared" si="5"/>
        <v>0</v>
      </c>
      <c r="Z78" s="200">
        <f t="shared" si="4"/>
        <v>77</v>
      </c>
    </row>
    <row r="79" spans="1:26" ht="15" customHeight="1">
      <c r="A79" s="205">
        <v>78</v>
      </c>
      <c r="B79" s="206" t="s">
        <v>462</v>
      </c>
      <c r="C79" s="270"/>
      <c r="D79" s="270"/>
      <c r="E79" s="277"/>
      <c r="F79" s="273"/>
      <c r="G79" s="274"/>
      <c r="H79" s="274"/>
      <c r="I79" s="275"/>
      <c r="J79" s="273"/>
      <c r="K79" s="274"/>
      <c r="L79" s="274"/>
      <c r="M79" s="274"/>
      <c r="N79" s="274"/>
      <c r="O79" s="274"/>
      <c r="P79" s="276"/>
      <c r="Q79" s="276"/>
      <c r="R79" s="276"/>
      <c r="S79" s="276"/>
      <c r="T79" s="276"/>
      <c r="U79" s="276"/>
      <c r="V79" s="220"/>
      <c r="W79" s="225">
        <f t="shared" si="3"/>
        <v>0</v>
      </c>
      <c r="X79" s="222" t="e">
        <f>IF($W$145="",0,#REF!*$W$145)</f>
        <v>#REF!</v>
      </c>
      <c r="Y79" s="215">
        <f t="shared" si="5"/>
        <v>0</v>
      </c>
      <c r="Z79" s="200">
        <f t="shared" si="4"/>
        <v>78</v>
      </c>
    </row>
    <row r="80" spans="1:26" ht="15" customHeight="1">
      <c r="A80" s="205">
        <v>79</v>
      </c>
      <c r="B80" s="206" t="s">
        <v>463</v>
      </c>
      <c r="C80" s="270"/>
      <c r="D80" s="270"/>
      <c r="E80" s="277"/>
      <c r="F80" s="273"/>
      <c r="G80" s="274"/>
      <c r="H80" s="274"/>
      <c r="I80" s="275"/>
      <c r="J80" s="273"/>
      <c r="K80" s="274"/>
      <c r="L80" s="274"/>
      <c r="M80" s="274"/>
      <c r="N80" s="274"/>
      <c r="O80" s="274"/>
      <c r="P80" s="276"/>
      <c r="Q80" s="276"/>
      <c r="R80" s="276"/>
      <c r="S80" s="276"/>
      <c r="T80" s="276"/>
      <c r="U80" s="276"/>
      <c r="V80" s="220"/>
      <c r="W80" s="225">
        <f t="shared" si="3"/>
        <v>0</v>
      </c>
      <c r="X80" s="222" t="e">
        <f>IF($W$145="",0,#REF!*$W$145)</f>
        <v>#REF!</v>
      </c>
      <c r="Y80" s="215">
        <f t="shared" si="5"/>
        <v>0</v>
      </c>
      <c r="Z80" s="200">
        <f t="shared" si="4"/>
        <v>79</v>
      </c>
    </row>
    <row r="81" spans="1:26" ht="15" customHeight="1">
      <c r="A81" s="205">
        <v>80</v>
      </c>
      <c r="B81" s="206" t="s">
        <v>464</v>
      </c>
      <c r="C81" s="270"/>
      <c r="D81" s="270"/>
      <c r="E81" s="277"/>
      <c r="F81" s="273"/>
      <c r="G81" s="274"/>
      <c r="H81" s="274"/>
      <c r="I81" s="275"/>
      <c r="J81" s="273"/>
      <c r="K81" s="274"/>
      <c r="L81" s="274"/>
      <c r="M81" s="274"/>
      <c r="N81" s="274"/>
      <c r="O81" s="274"/>
      <c r="P81" s="276"/>
      <c r="Q81" s="276"/>
      <c r="R81" s="276"/>
      <c r="S81" s="276"/>
      <c r="T81" s="276"/>
      <c r="U81" s="276"/>
      <c r="V81" s="220"/>
      <c r="W81" s="225">
        <f t="shared" si="3"/>
        <v>0</v>
      </c>
      <c r="X81" s="222" t="e">
        <f>IF($W$145="",0,#REF!*$W$145)</f>
        <v>#REF!</v>
      </c>
      <c r="Y81" s="215">
        <f t="shared" si="5"/>
        <v>0</v>
      </c>
      <c r="Z81" s="200">
        <f t="shared" si="4"/>
        <v>80</v>
      </c>
    </row>
    <row r="82" spans="1:26" ht="15" customHeight="1">
      <c r="A82" s="205">
        <v>81</v>
      </c>
      <c r="B82" s="206" t="s">
        <v>465</v>
      </c>
      <c r="C82" s="270"/>
      <c r="D82" s="270"/>
      <c r="E82" s="277"/>
      <c r="F82" s="273"/>
      <c r="G82" s="274"/>
      <c r="H82" s="274"/>
      <c r="I82" s="275"/>
      <c r="J82" s="273"/>
      <c r="K82" s="274"/>
      <c r="L82" s="274"/>
      <c r="M82" s="274"/>
      <c r="N82" s="274"/>
      <c r="O82" s="274"/>
      <c r="P82" s="276"/>
      <c r="Q82" s="276"/>
      <c r="R82" s="276"/>
      <c r="S82" s="276"/>
      <c r="T82" s="276"/>
      <c r="U82" s="276"/>
      <c r="V82" s="220"/>
      <c r="W82" s="225">
        <f t="shared" si="3"/>
        <v>0</v>
      </c>
      <c r="X82" s="222" t="e">
        <f>IF($W$145="",0,#REF!*$W$145)</f>
        <v>#REF!</v>
      </c>
      <c r="Y82" s="215">
        <f t="shared" si="5"/>
        <v>0</v>
      </c>
      <c r="Z82" s="200">
        <f t="shared" si="4"/>
        <v>81</v>
      </c>
    </row>
    <row r="83" spans="1:26" ht="15" customHeight="1">
      <c r="A83" s="205">
        <v>82</v>
      </c>
      <c r="B83" s="206" t="s">
        <v>466</v>
      </c>
      <c r="C83" s="270"/>
      <c r="D83" s="270"/>
      <c r="E83" s="277"/>
      <c r="F83" s="273"/>
      <c r="G83" s="274"/>
      <c r="H83" s="274"/>
      <c r="I83" s="275"/>
      <c r="J83" s="273"/>
      <c r="K83" s="274"/>
      <c r="L83" s="274"/>
      <c r="M83" s="274"/>
      <c r="N83" s="274"/>
      <c r="O83" s="274"/>
      <c r="P83" s="276"/>
      <c r="Q83" s="276"/>
      <c r="R83" s="276"/>
      <c r="S83" s="276"/>
      <c r="T83" s="276"/>
      <c r="U83" s="276"/>
      <c r="V83" s="220"/>
      <c r="W83" s="225">
        <f t="shared" si="3"/>
        <v>0</v>
      </c>
      <c r="X83" s="222" t="e">
        <f>IF($W$145="",0,#REF!*$W$145)</f>
        <v>#REF!</v>
      </c>
      <c r="Y83" s="215">
        <f t="shared" si="5"/>
        <v>0</v>
      </c>
      <c r="Z83" s="200">
        <f t="shared" si="4"/>
        <v>82</v>
      </c>
    </row>
    <row r="84" spans="1:26" ht="15" customHeight="1">
      <c r="A84" s="205">
        <v>83</v>
      </c>
      <c r="B84" s="206" t="s">
        <v>467</v>
      </c>
      <c r="C84" s="270"/>
      <c r="D84" s="270"/>
      <c r="E84" s="277"/>
      <c r="F84" s="273"/>
      <c r="G84" s="274"/>
      <c r="H84" s="274"/>
      <c r="I84" s="275"/>
      <c r="J84" s="273"/>
      <c r="K84" s="274"/>
      <c r="L84" s="274"/>
      <c r="M84" s="274"/>
      <c r="N84" s="274"/>
      <c r="O84" s="274"/>
      <c r="P84" s="276"/>
      <c r="Q84" s="276"/>
      <c r="R84" s="276"/>
      <c r="S84" s="276"/>
      <c r="T84" s="276"/>
      <c r="U84" s="276"/>
      <c r="V84" s="220"/>
      <c r="W84" s="225">
        <f t="shared" si="3"/>
        <v>0</v>
      </c>
      <c r="X84" s="222" t="e">
        <f>IF($W$145="",0,#REF!*$W$145)</f>
        <v>#REF!</v>
      </c>
      <c r="Y84" s="215">
        <f t="shared" si="5"/>
        <v>0</v>
      </c>
      <c r="Z84" s="200">
        <f t="shared" si="4"/>
        <v>83</v>
      </c>
    </row>
    <row r="85" spans="1:26" ht="15" customHeight="1">
      <c r="A85" s="205">
        <v>84</v>
      </c>
      <c r="B85" s="206" t="s">
        <v>468</v>
      </c>
      <c r="C85" s="270"/>
      <c r="D85" s="270"/>
      <c r="E85" s="277"/>
      <c r="F85" s="273"/>
      <c r="G85" s="274"/>
      <c r="H85" s="274"/>
      <c r="I85" s="275"/>
      <c r="J85" s="273"/>
      <c r="K85" s="274"/>
      <c r="L85" s="274"/>
      <c r="M85" s="274"/>
      <c r="N85" s="274"/>
      <c r="O85" s="274"/>
      <c r="P85" s="276"/>
      <c r="Q85" s="276"/>
      <c r="R85" s="276"/>
      <c r="S85" s="276"/>
      <c r="T85" s="276"/>
      <c r="U85" s="276"/>
      <c r="V85" s="220"/>
      <c r="W85" s="225">
        <f t="shared" si="3"/>
        <v>0</v>
      </c>
      <c r="X85" s="222" t="e">
        <f>IF($W$145="",0,#REF!*$W$145)</f>
        <v>#REF!</v>
      </c>
      <c r="Y85" s="215">
        <f t="shared" si="5"/>
        <v>0</v>
      </c>
      <c r="Z85" s="200">
        <f t="shared" si="4"/>
        <v>84</v>
      </c>
    </row>
    <row r="86" spans="1:26" ht="15" customHeight="1">
      <c r="A86" s="205">
        <v>85</v>
      </c>
      <c r="B86" s="206" t="s">
        <v>469</v>
      </c>
      <c r="C86" s="270"/>
      <c r="D86" s="270"/>
      <c r="E86" s="277"/>
      <c r="F86" s="273"/>
      <c r="G86" s="274"/>
      <c r="H86" s="274"/>
      <c r="I86" s="275"/>
      <c r="J86" s="273"/>
      <c r="K86" s="274"/>
      <c r="L86" s="274"/>
      <c r="M86" s="274"/>
      <c r="N86" s="274"/>
      <c r="O86" s="274"/>
      <c r="P86" s="276"/>
      <c r="Q86" s="276"/>
      <c r="R86" s="276"/>
      <c r="S86" s="276"/>
      <c r="T86" s="276"/>
      <c r="U86" s="276"/>
      <c r="V86" s="220"/>
      <c r="W86" s="225">
        <f t="shared" si="3"/>
        <v>0</v>
      </c>
      <c r="X86" s="222" t="e">
        <f>IF($W$145="",0,#REF!*$W$145)</f>
        <v>#REF!</v>
      </c>
      <c r="Y86" s="215">
        <f t="shared" si="5"/>
        <v>0</v>
      </c>
      <c r="Z86" s="200">
        <f t="shared" si="4"/>
        <v>85</v>
      </c>
    </row>
    <row r="87" spans="1:26" ht="15" customHeight="1">
      <c r="A87" s="205">
        <v>86</v>
      </c>
      <c r="B87" s="206" t="s">
        <v>470</v>
      </c>
      <c r="C87" s="270"/>
      <c r="D87" s="270"/>
      <c r="E87" s="277"/>
      <c r="F87" s="273"/>
      <c r="G87" s="274"/>
      <c r="H87" s="274"/>
      <c r="I87" s="275"/>
      <c r="J87" s="273"/>
      <c r="K87" s="274"/>
      <c r="L87" s="274"/>
      <c r="M87" s="274"/>
      <c r="N87" s="274"/>
      <c r="O87" s="274"/>
      <c r="P87" s="276"/>
      <c r="Q87" s="276"/>
      <c r="R87" s="276"/>
      <c r="S87" s="276"/>
      <c r="T87" s="276"/>
      <c r="U87" s="276"/>
      <c r="V87" s="220"/>
      <c r="W87" s="225">
        <f t="shared" si="3"/>
        <v>0</v>
      </c>
      <c r="X87" s="222" t="e">
        <f>IF($W$145="",0,#REF!*$W$145)</f>
        <v>#REF!</v>
      </c>
      <c r="Y87" s="215">
        <f t="shared" si="5"/>
        <v>0</v>
      </c>
      <c r="Z87" s="200">
        <f t="shared" si="4"/>
        <v>86</v>
      </c>
    </row>
    <row r="88" spans="1:26" ht="15" customHeight="1">
      <c r="A88" s="205">
        <v>87</v>
      </c>
      <c r="B88" s="206" t="s">
        <v>471</v>
      </c>
      <c r="C88" s="270"/>
      <c r="D88" s="270"/>
      <c r="E88" s="277"/>
      <c r="F88" s="273"/>
      <c r="G88" s="274"/>
      <c r="H88" s="274"/>
      <c r="I88" s="275"/>
      <c r="J88" s="273"/>
      <c r="K88" s="274"/>
      <c r="L88" s="274"/>
      <c r="M88" s="274"/>
      <c r="N88" s="274"/>
      <c r="O88" s="274"/>
      <c r="P88" s="276"/>
      <c r="Q88" s="276"/>
      <c r="R88" s="276"/>
      <c r="S88" s="276"/>
      <c r="T88" s="276"/>
      <c r="U88" s="276"/>
      <c r="V88" s="220"/>
      <c r="W88" s="225">
        <f t="shared" si="3"/>
        <v>0</v>
      </c>
      <c r="X88" s="222" t="e">
        <f>IF($W$145="",0,#REF!*$W$145)</f>
        <v>#REF!</v>
      </c>
      <c r="Y88" s="215">
        <f t="shared" si="5"/>
        <v>0</v>
      </c>
      <c r="Z88" s="200">
        <f t="shared" si="4"/>
        <v>87</v>
      </c>
    </row>
    <row r="89" spans="1:26" ht="15" customHeight="1">
      <c r="A89" s="205">
        <v>88</v>
      </c>
      <c r="B89" s="206" t="s">
        <v>472</v>
      </c>
      <c r="C89" s="270"/>
      <c r="D89" s="270"/>
      <c r="E89" s="277"/>
      <c r="F89" s="273"/>
      <c r="G89" s="274"/>
      <c r="H89" s="274"/>
      <c r="I89" s="275"/>
      <c r="J89" s="273"/>
      <c r="K89" s="274"/>
      <c r="L89" s="274"/>
      <c r="M89" s="274"/>
      <c r="N89" s="274"/>
      <c r="O89" s="274"/>
      <c r="P89" s="276"/>
      <c r="Q89" s="276"/>
      <c r="R89" s="276"/>
      <c r="S89" s="276"/>
      <c r="T89" s="276"/>
      <c r="U89" s="276"/>
      <c r="V89" s="220"/>
      <c r="W89" s="225">
        <f t="shared" si="3"/>
        <v>0</v>
      </c>
      <c r="X89" s="222" t="e">
        <f>IF($W$145="",0,#REF!*$W$145)</f>
        <v>#REF!</v>
      </c>
      <c r="Y89" s="215">
        <f t="shared" si="5"/>
        <v>0</v>
      </c>
      <c r="Z89" s="200">
        <f t="shared" si="4"/>
        <v>88</v>
      </c>
    </row>
    <row r="90" spans="1:26" ht="15" customHeight="1">
      <c r="A90" s="205">
        <v>89</v>
      </c>
      <c r="B90" s="206" t="s">
        <v>473</v>
      </c>
      <c r="C90" s="270"/>
      <c r="D90" s="270"/>
      <c r="E90" s="277"/>
      <c r="F90" s="273"/>
      <c r="G90" s="274"/>
      <c r="H90" s="274"/>
      <c r="I90" s="275"/>
      <c r="J90" s="273"/>
      <c r="K90" s="274"/>
      <c r="L90" s="274"/>
      <c r="M90" s="274"/>
      <c r="N90" s="274"/>
      <c r="O90" s="274"/>
      <c r="P90" s="276"/>
      <c r="Q90" s="276"/>
      <c r="R90" s="276"/>
      <c r="S90" s="276"/>
      <c r="T90" s="276"/>
      <c r="U90" s="276"/>
      <c r="V90" s="220"/>
      <c r="W90" s="225">
        <f t="shared" si="3"/>
        <v>0</v>
      </c>
      <c r="X90" s="222" t="e">
        <f>IF($W$145="",0,#REF!*$W$145)</f>
        <v>#REF!</v>
      </c>
      <c r="Y90" s="215">
        <f t="shared" si="5"/>
        <v>0</v>
      </c>
      <c r="Z90" s="200">
        <f t="shared" si="4"/>
        <v>89</v>
      </c>
    </row>
    <row r="91" spans="1:26" ht="15" customHeight="1">
      <c r="A91" s="205">
        <v>90</v>
      </c>
      <c r="B91" s="206" t="s">
        <v>474</v>
      </c>
      <c r="C91" s="270"/>
      <c r="D91" s="270"/>
      <c r="E91" s="277"/>
      <c r="F91" s="273"/>
      <c r="G91" s="274"/>
      <c r="H91" s="274"/>
      <c r="I91" s="275"/>
      <c r="J91" s="273"/>
      <c r="K91" s="274"/>
      <c r="L91" s="274"/>
      <c r="M91" s="274"/>
      <c r="N91" s="274"/>
      <c r="O91" s="274"/>
      <c r="P91" s="276"/>
      <c r="Q91" s="276"/>
      <c r="R91" s="276"/>
      <c r="S91" s="276"/>
      <c r="T91" s="276"/>
      <c r="U91" s="276"/>
      <c r="V91" s="220"/>
      <c r="W91" s="225">
        <f t="shared" si="3"/>
        <v>0</v>
      </c>
      <c r="X91" s="222" t="e">
        <f>IF($W$145="",0,#REF!*$W$145)</f>
        <v>#REF!</v>
      </c>
      <c r="Y91" s="215">
        <f t="shared" si="5"/>
        <v>0</v>
      </c>
      <c r="Z91" s="200">
        <f t="shared" si="4"/>
        <v>90</v>
      </c>
    </row>
    <row r="92" spans="1:26" ht="15" customHeight="1">
      <c r="A92" s="205">
        <v>91</v>
      </c>
      <c r="B92" s="206" t="s">
        <v>475</v>
      </c>
      <c r="C92" s="270"/>
      <c r="D92" s="270"/>
      <c r="E92" s="277"/>
      <c r="F92" s="273"/>
      <c r="G92" s="274"/>
      <c r="H92" s="274"/>
      <c r="I92" s="275"/>
      <c r="J92" s="273"/>
      <c r="K92" s="274"/>
      <c r="L92" s="274"/>
      <c r="M92" s="274"/>
      <c r="N92" s="274"/>
      <c r="O92" s="274"/>
      <c r="P92" s="276"/>
      <c r="Q92" s="276"/>
      <c r="R92" s="276"/>
      <c r="S92" s="276"/>
      <c r="T92" s="276"/>
      <c r="U92" s="276"/>
      <c r="V92" s="220"/>
      <c r="W92" s="225">
        <f t="shared" ref="W92:W130" si="6">ROUND(SUM(F92:O92)*17.5+SUM(P92:U92)*35,2)</f>
        <v>0</v>
      </c>
      <c r="X92" s="222" t="e">
        <f>IF($W$145="",0,#REF!*$W$145)</f>
        <v>#REF!</v>
      </c>
      <c r="Y92" s="215">
        <f t="shared" si="5"/>
        <v>0</v>
      </c>
      <c r="Z92" s="200">
        <f t="shared" si="4"/>
        <v>91</v>
      </c>
    </row>
    <row r="93" spans="1:26" ht="15" customHeight="1">
      <c r="A93" s="205">
        <v>92</v>
      </c>
      <c r="B93" s="206" t="s">
        <v>476</v>
      </c>
      <c r="C93" s="270"/>
      <c r="D93" s="270"/>
      <c r="E93" s="277"/>
      <c r="F93" s="273"/>
      <c r="G93" s="274"/>
      <c r="H93" s="274"/>
      <c r="I93" s="275"/>
      <c r="J93" s="273"/>
      <c r="K93" s="274"/>
      <c r="L93" s="274"/>
      <c r="M93" s="274"/>
      <c r="N93" s="274"/>
      <c r="O93" s="274"/>
      <c r="P93" s="276"/>
      <c r="Q93" s="276"/>
      <c r="R93" s="276"/>
      <c r="S93" s="276"/>
      <c r="T93" s="276"/>
      <c r="U93" s="276"/>
      <c r="V93" s="220"/>
      <c r="W93" s="225">
        <f t="shared" si="6"/>
        <v>0</v>
      </c>
      <c r="X93" s="222" t="e">
        <f>IF($W$145="",0,#REF!*$W$145)</f>
        <v>#REF!</v>
      </c>
      <c r="Y93" s="215">
        <f t="shared" si="5"/>
        <v>0</v>
      </c>
      <c r="Z93" s="200">
        <f t="shared" si="4"/>
        <v>92</v>
      </c>
    </row>
    <row r="94" spans="1:26" ht="15" customHeight="1">
      <c r="A94" s="205">
        <v>93</v>
      </c>
      <c r="B94" s="206" t="s">
        <v>477</v>
      </c>
      <c r="C94" s="270"/>
      <c r="D94" s="270"/>
      <c r="E94" s="277"/>
      <c r="F94" s="273"/>
      <c r="G94" s="274"/>
      <c r="H94" s="274"/>
      <c r="I94" s="275"/>
      <c r="J94" s="273"/>
      <c r="K94" s="274"/>
      <c r="L94" s="274"/>
      <c r="M94" s="274"/>
      <c r="N94" s="274"/>
      <c r="O94" s="274"/>
      <c r="P94" s="276"/>
      <c r="Q94" s="276"/>
      <c r="R94" s="276"/>
      <c r="S94" s="276"/>
      <c r="T94" s="276"/>
      <c r="U94" s="276"/>
      <c r="V94" s="220"/>
      <c r="W94" s="225">
        <f t="shared" si="6"/>
        <v>0</v>
      </c>
      <c r="X94" s="222" t="e">
        <f>IF($W$145="",0,#REF!*$W$145)</f>
        <v>#REF!</v>
      </c>
      <c r="Y94" s="215">
        <f t="shared" si="5"/>
        <v>0</v>
      </c>
      <c r="Z94" s="200">
        <f t="shared" si="4"/>
        <v>93</v>
      </c>
    </row>
    <row r="95" spans="1:26" ht="15" customHeight="1">
      <c r="A95" s="205">
        <v>94</v>
      </c>
      <c r="B95" s="206" t="s">
        <v>478</v>
      </c>
      <c r="C95" s="270"/>
      <c r="D95" s="270"/>
      <c r="E95" s="277"/>
      <c r="F95" s="273"/>
      <c r="G95" s="274"/>
      <c r="H95" s="274"/>
      <c r="I95" s="275"/>
      <c r="J95" s="273"/>
      <c r="K95" s="274"/>
      <c r="L95" s="274"/>
      <c r="M95" s="274"/>
      <c r="N95" s="274"/>
      <c r="O95" s="274"/>
      <c r="P95" s="276"/>
      <c r="Q95" s="276"/>
      <c r="R95" s="276"/>
      <c r="S95" s="276"/>
      <c r="T95" s="276"/>
      <c r="U95" s="276"/>
      <c r="V95" s="220"/>
      <c r="W95" s="225">
        <f t="shared" si="6"/>
        <v>0</v>
      </c>
      <c r="X95" s="222" t="e">
        <f>IF($W$145="",0,#REF!*$W$145)</f>
        <v>#REF!</v>
      </c>
      <c r="Y95" s="215">
        <f t="shared" si="5"/>
        <v>0</v>
      </c>
      <c r="Z95" s="200">
        <f t="shared" si="4"/>
        <v>94</v>
      </c>
    </row>
    <row r="96" spans="1:26" ht="15" customHeight="1">
      <c r="A96" s="205">
        <v>95</v>
      </c>
      <c r="B96" s="206" t="s">
        <v>479</v>
      </c>
      <c r="C96" s="270"/>
      <c r="D96" s="270"/>
      <c r="E96" s="277"/>
      <c r="F96" s="273"/>
      <c r="G96" s="274"/>
      <c r="H96" s="274"/>
      <c r="I96" s="275"/>
      <c r="J96" s="273"/>
      <c r="K96" s="274"/>
      <c r="L96" s="274"/>
      <c r="M96" s="274"/>
      <c r="N96" s="274"/>
      <c r="O96" s="274"/>
      <c r="P96" s="276"/>
      <c r="Q96" s="276"/>
      <c r="R96" s="276"/>
      <c r="S96" s="276"/>
      <c r="T96" s="276"/>
      <c r="U96" s="276"/>
      <c r="V96" s="220"/>
      <c r="W96" s="225">
        <f t="shared" si="6"/>
        <v>0</v>
      </c>
      <c r="X96" s="222" t="e">
        <f>IF($W$145="",0,#REF!*$W$145)</f>
        <v>#REF!</v>
      </c>
      <c r="Y96" s="215">
        <f t="shared" si="5"/>
        <v>0</v>
      </c>
      <c r="Z96" s="200">
        <f t="shared" si="4"/>
        <v>95</v>
      </c>
    </row>
    <row r="97" spans="1:26" ht="15" customHeight="1">
      <c r="A97" s="205">
        <v>96</v>
      </c>
      <c r="B97" s="206" t="s">
        <v>480</v>
      </c>
      <c r="C97" s="270"/>
      <c r="D97" s="270"/>
      <c r="E97" s="277"/>
      <c r="F97" s="273"/>
      <c r="G97" s="274"/>
      <c r="H97" s="274"/>
      <c r="I97" s="275"/>
      <c r="J97" s="273"/>
      <c r="K97" s="274"/>
      <c r="L97" s="274"/>
      <c r="M97" s="274"/>
      <c r="N97" s="274"/>
      <c r="O97" s="274"/>
      <c r="P97" s="276"/>
      <c r="Q97" s="276"/>
      <c r="R97" s="276"/>
      <c r="S97" s="276"/>
      <c r="T97" s="276"/>
      <c r="U97" s="276"/>
      <c r="V97" s="220"/>
      <c r="W97" s="225">
        <f t="shared" si="6"/>
        <v>0</v>
      </c>
      <c r="X97" s="222" t="e">
        <f>IF($W$145="",0,#REF!*$W$145)</f>
        <v>#REF!</v>
      </c>
      <c r="Y97" s="215">
        <f t="shared" si="5"/>
        <v>0</v>
      </c>
      <c r="Z97" s="200">
        <f t="shared" si="4"/>
        <v>96</v>
      </c>
    </row>
    <row r="98" spans="1:26" ht="15" customHeight="1">
      <c r="A98" s="205">
        <v>97</v>
      </c>
      <c r="B98" s="206" t="s">
        <v>481</v>
      </c>
      <c r="C98" s="270"/>
      <c r="D98" s="270"/>
      <c r="E98" s="277"/>
      <c r="F98" s="273"/>
      <c r="G98" s="274"/>
      <c r="H98" s="274"/>
      <c r="I98" s="275"/>
      <c r="J98" s="273"/>
      <c r="K98" s="274"/>
      <c r="L98" s="274"/>
      <c r="M98" s="274"/>
      <c r="N98" s="274"/>
      <c r="O98" s="274"/>
      <c r="P98" s="276"/>
      <c r="Q98" s="276"/>
      <c r="R98" s="276"/>
      <c r="S98" s="276"/>
      <c r="T98" s="276"/>
      <c r="U98" s="276"/>
      <c r="V98" s="220"/>
      <c r="W98" s="225">
        <f t="shared" si="6"/>
        <v>0</v>
      </c>
      <c r="X98" s="222" t="e">
        <f>IF($W$145="",0,#REF!*$W$145)</f>
        <v>#REF!</v>
      </c>
      <c r="Y98" s="215">
        <f t="shared" si="5"/>
        <v>0</v>
      </c>
      <c r="Z98" s="200">
        <f t="shared" si="4"/>
        <v>97</v>
      </c>
    </row>
    <row r="99" spans="1:26" ht="15" customHeight="1">
      <c r="A99" s="205">
        <v>98</v>
      </c>
      <c r="B99" s="206" t="s">
        <v>482</v>
      </c>
      <c r="C99" s="270"/>
      <c r="D99" s="270"/>
      <c r="E99" s="277"/>
      <c r="F99" s="273"/>
      <c r="G99" s="274"/>
      <c r="H99" s="274"/>
      <c r="I99" s="275"/>
      <c r="J99" s="273"/>
      <c r="K99" s="274"/>
      <c r="L99" s="274"/>
      <c r="M99" s="274"/>
      <c r="N99" s="274"/>
      <c r="O99" s="274"/>
      <c r="P99" s="276"/>
      <c r="Q99" s="276"/>
      <c r="R99" s="276"/>
      <c r="S99" s="276"/>
      <c r="T99" s="276"/>
      <c r="U99" s="276"/>
      <c r="V99" s="220"/>
      <c r="W99" s="225">
        <f t="shared" si="6"/>
        <v>0</v>
      </c>
      <c r="X99" s="222" t="e">
        <f>IF($W$145="",0,#REF!*$W$145)</f>
        <v>#REF!</v>
      </c>
      <c r="Y99" s="215">
        <f>C99</f>
        <v>0</v>
      </c>
      <c r="Z99" s="200">
        <f t="shared" si="4"/>
        <v>98</v>
      </c>
    </row>
    <row r="100" spans="1:26" ht="15" customHeight="1">
      <c r="A100" s="205">
        <v>99</v>
      </c>
      <c r="B100" s="206" t="s">
        <v>483</v>
      </c>
      <c r="C100" s="270"/>
      <c r="D100" s="270"/>
      <c r="E100" s="277"/>
      <c r="F100" s="273"/>
      <c r="G100" s="274"/>
      <c r="H100" s="274"/>
      <c r="I100" s="275"/>
      <c r="J100" s="273"/>
      <c r="K100" s="274"/>
      <c r="L100" s="274"/>
      <c r="M100" s="274"/>
      <c r="N100" s="274"/>
      <c r="O100" s="274"/>
      <c r="P100" s="276"/>
      <c r="Q100" s="276"/>
      <c r="R100" s="276"/>
      <c r="S100" s="276"/>
      <c r="T100" s="276"/>
      <c r="U100" s="276"/>
      <c r="V100" s="220"/>
      <c r="W100" s="225">
        <f t="shared" si="6"/>
        <v>0</v>
      </c>
      <c r="X100" s="222" t="e">
        <f>IF($W$145="",0,#REF!*$W$145)</f>
        <v>#REF!</v>
      </c>
      <c r="Y100" s="215">
        <f t="shared" si="5"/>
        <v>0</v>
      </c>
      <c r="Z100" s="200">
        <f t="shared" si="4"/>
        <v>99</v>
      </c>
    </row>
    <row r="101" spans="1:26" ht="15" customHeight="1">
      <c r="A101" s="205">
        <v>100</v>
      </c>
      <c r="B101" s="206" t="s">
        <v>484</v>
      </c>
      <c r="C101" s="270"/>
      <c r="D101" s="270"/>
      <c r="E101" s="277"/>
      <c r="F101" s="273"/>
      <c r="G101" s="274"/>
      <c r="H101" s="274"/>
      <c r="I101" s="275"/>
      <c r="J101" s="273"/>
      <c r="K101" s="274"/>
      <c r="L101" s="274"/>
      <c r="M101" s="274"/>
      <c r="N101" s="274"/>
      <c r="O101" s="274"/>
      <c r="P101" s="276"/>
      <c r="Q101" s="276"/>
      <c r="R101" s="276"/>
      <c r="S101" s="276"/>
      <c r="T101" s="276"/>
      <c r="U101" s="276"/>
      <c r="V101" s="220"/>
      <c r="W101" s="225">
        <f t="shared" si="6"/>
        <v>0</v>
      </c>
      <c r="X101" s="222" t="e">
        <f>IF($W$145="",0,#REF!*$W$145)</f>
        <v>#REF!</v>
      </c>
      <c r="Y101" s="215">
        <f t="shared" si="5"/>
        <v>0</v>
      </c>
      <c r="Z101" s="200">
        <f t="shared" si="4"/>
        <v>100</v>
      </c>
    </row>
    <row r="102" spans="1:26" ht="15" customHeight="1">
      <c r="A102" s="205">
        <v>101</v>
      </c>
      <c r="B102" s="206" t="s">
        <v>485</v>
      </c>
      <c r="C102" s="270"/>
      <c r="D102" s="270"/>
      <c r="E102" s="277"/>
      <c r="F102" s="273"/>
      <c r="G102" s="274"/>
      <c r="H102" s="274"/>
      <c r="I102" s="275"/>
      <c r="J102" s="273"/>
      <c r="K102" s="274"/>
      <c r="L102" s="274"/>
      <c r="M102" s="274"/>
      <c r="N102" s="274"/>
      <c r="O102" s="274"/>
      <c r="P102" s="276"/>
      <c r="Q102" s="276"/>
      <c r="R102" s="276"/>
      <c r="S102" s="276"/>
      <c r="T102" s="276"/>
      <c r="U102" s="276"/>
      <c r="V102" s="220"/>
      <c r="W102" s="225">
        <f t="shared" si="6"/>
        <v>0</v>
      </c>
      <c r="X102" s="222" t="e">
        <f>IF($W$145="",0,#REF!*$W$145)</f>
        <v>#REF!</v>
      </c>
      <c r="Y102" s="215">
        <f t="shared" si="5"/>
        <v>0</v>
      </c>
      <c r="Z102" s="200">
        <f t="shared" si="4"/>
        <v>101</v>
      </c>
    </row>
    <row r="103" spans="1:26" ht="15" customHeight="1">
      <c r="A103" s="205">
        <v>102</v>
      </c>
      <c r="B103" s="206" t="s">
        <v>486</v>
      </c>
      <c r="C103" s="270"/>
      <c r="D103" s="270"/>
      <c r="E103" s="277"/>
      <c r="F103" s="273"/>
      <c r="G103" s="274"/>
      <c r="H103" s="274"/>
      <c r="I103" s="275"/>
      <c r="J103" s="273"/>
      <c r="K103" s="274"/>
      <c r="L103" s="274"/>
      <c r="M103" s="274"/>
      <c r="N103" s="274"/>
      <c r="O103" s="274"/>
      <c r="P103" s="276"/>
      <c r="Q103" s="276"/>
      <c r="R103" s="276"/>
      <c r="S103" s="276"/>
      <c r="T103" s="276"/>
      <c r="U103" s="276"/>
      <c r="V103" s="220"/>
      <c r="W103" s="225">
        <f t="shared" si="6"/>
        <v>0</v>
      </c>
      <c r="X103" s="222" t="e">
        <f>IF($W$145="",0,#REF!*$W$145)</f>
        <v>#REF!</v>
      </c>
      <c r="Y103" s="215">
        <f t="shared" si="5"/>
        <v>0</v>
      </c>
      <c r="Z103" s="200">
        <f t="shared" si="4"/>
        <v>102</v>
      </c>
    </row>
    <row r="104" spans="1:26" ht="15" customHeight="1">
      <c r="A104" s="205">
        <v>103</v>
      </c>
      <c r="B104" s="206" t="s">
        <v>487</v>
      </c>
      <c r="C104" s="270"/>
      <c r="D104" s="270"/>
      <c r="E104" s="277"/>
      <c r="F104" s="273"/>
      <c r="G104" s="274"/>
      <c r="H104" s="274"/>
      <c r="I104" s="275"/>
      <c r="J104" s="273"/>
      <c r="K104" s="274"/>
      <c r="L104" s="274"/>
      <c r="M104" s="274"/>
      <c r="N104" s="274"/>
      <c r="O104" s="274"/>
      <c r="P104" s="276"/>
      <c r="Q104" s="276"/>
      <c r="R104" s="276"/>
      <c r="S104" s="276"/>
      <c r="T104" s="276"/>
      <c r="U104" s="276"/>
      <c r="V104" s="220"/>
      <c r="W104" s="225">
        <f t="shared" si="6"/>
        <v>0</v>
      </c>
      <c r="X104" s="222" t="e">
        <f>IF($W$145="",0,#REF!*$W$145)</f>
        <v>#REF!</v>
      </c>
      <c r="Y104" s="215">
        <f t="shared" si="5"/>
        <v>0</v>
      </c>
      <c r="Z104" s="200">
        <f t="shared" si="4"/>
        <v>103</v>
      </c>
    </row>
    <row r="105" spans="1:26" ht="15" customHeight="1">
      <c r="A105" s="205">
        <v>104</v>
      </c>
      <c r="B105" s="206" t="s">
        <v>488</v>
      </c>
      <c r="C105" s="270"/>
      <c r="D105" s="270"/>
      <c r="E105" s="277"/>
      <c r="F105" s="273"/>
      <c r="G105" s="274"/>
      <c r="H105" s="274"/>
      <c r="I105" s="275"/>
      <c r="J105" s="273"/>
      <c r="K105" s="274"/>
      <c r="L105" s="274"/>
      <c r="M105" s="274"/>
      <c r="N105" s="274"/>
      <c r="O105" s="274"/>
      <c r="P105" s="276"/>
      <c r="Q105" s="276"/>
      <c r="R105" s="276"/>
      <c r="S105" s="276"/>
      <c r="T105" s="276"/>
      <c r="U105" s="276"/>
      <c r="V105" s="220"/>
      <c r="W105" s="225">
        <f t="shared" si="6"/>
        <v>0</v>
      </c>
      <c r="X105" s="222" t="e">
        <f>IF($W$145="",0,#REF!*$W$145)</f>
        <v>#REF!</v>
      </c>
      <c r="Y105" s="215">
        <f t="shared" si="5"/>
        <v>0</v>
      </c>
      <c r="Z105" s="200">
        <f t="shared" si="4"/>
        <v>104</v>
      </c>
    </row>
    <row r="106" spans="1:26" ht="15" customHeight="1">
      <c r="A106" s="205">
        <v>105</v>
      </c>
      <c r="B106" s="206" t="s">
        <v>489</v>
      </c>
      <c r="C106" s="270"/>
      <c r="D106" s="270"/>
      <c r="E106" s="277"/>
      <c r="F106" s="273"/>
      <c r="G106" s="274"/>
      <c r="H106" s="274"/>
      <c r="I106" s="275"/>
      <c r="J106" s="273"/>
      <c r="K106" s="274"/>
      <c r="L106" s="274"/>
      <c r="M106" s="274"/>
      <c r="N106" s="274"/>
      <c r="O106" s="274"/>
      <c r="P106" s="276"/>
      <c r="Q106" s="276"/>
      <c r="R106" s="276"/>
      <c r="S106" s="276"/>
      <c r="T106" s="276"/>
      <c r="U106" s="276"/>
      <c r="V106" s="220"/>
      <c r="W106" s="225">
        <f t="shared" si="6"/>
        <v>0</v>
      </c>
      <c r="X106" s="222" t="e">
        <f>IF($W$145="",0,#REF!*$W$145)</f>
        <v>#REF!</v>
      </c>
      <c r="Y106" s="215">
        <f t="shared" si="5"/>
        <v>0</v>
      </c>
      <c r="Z106" s="200">
        <f t="shared" si="4"/>
        <v>105</v>
      </c>
    </row>
    <row r="107" spans="1:26" ht="15" customHeight="1">
      <c r="A107" s="205">
        <v>106</v>
      </c>
      <c r="B107" s="206" t="s">
        <v>490</v>
      </c>
      <c r="C107" s="270"/>
      <c r="D107" s="270"/>
      <c r="E107" s="277"/>
      <c r="F107" s="273"/>
      <c r="G107" s="274"/>
      <c r="H107" s="274"/>
      <c r="I107" s="275"/>
      <c r="J107" s="273"/>
      <c r="K107" s="274"/>
      <c r="L107" s="274"/>
      <c r="M107" s="274"/>
      <c r="N107" s="274"/>
      <c r="O107" s="274"/>
      <c r="P107" s="276"/>
      <c r="Q107" s="276"/>
      <c r="R107" s="276"/>
      <c r="S107" s="276"/>
      <c r="T107" s="276"/>
      <c r="U107" s="276"/>
      <c r="V107" s="220"/>
      <c r="W107" s="225">
        <f t="shared" si="6"/>
        <v>0</v>
      </c>
      <c r="X107" s="222" t="e">
        <f>IF($W$145="",0,#REF!*$W$145)</f>
        <v>#REF!</v>
      </c>
      <c r="Y107" s="215">
        <f t="shared" si="5"/>
        <v>0</v>
      </c>
      <c r="Z107" s="200">
        <f t="shared" si="4"/>
        <v>106</v>
      </c>
    </row>
    <row r="108" spans="1:26" ht="15" customHeight="1">
      <c r="A108" s="205">
        <v>107</v>
      </c>
      <c r="B108" s="206" t="s">
        <v>491</v>
      </c>
      <c r="C108" s="270"/>
      <c r="D108" s="270"/>
      <c r="E108" s="277"/>
      <c r="F108" s="273"/>
      <c r="G108" s="274"/>
      <c r="H108" s="274"/>
      <c r="I108" s="275"/>
      <c r="J108" s="273"/>
      <c r="K108" s="274"/>
      <c r="L108" s="274"/>
      <c r="M108" s="274"/>
      <c r="N108" s="274"/>
      <c r="O108" s="274"/>
      <c r="P108" s="276"/>
      <c r="Q108" s="276"/>
      <c r="R108" s="276"/>
      <c r="S108" s="276"/>
      <c r="T108" s="276"/>
      <c r="U108" s="276"/>
      <c r="V108" s="220"/>
      <c r="W108" s="225">
        <f t="shared" si="6"/>
        <v>0</v>
      </c>
      <c r="X108" s="222" t="e">
        <f>IF($W$145="",0,#REF!*$W$145)</f>
        <v>#REF!</v>
      </c>
      <c r="Y108" s="215">
        <f t="shared" si="5"/>
        <v>0</v>
      </c>
      <c r="Z108" s="200">
        <f t="shared" si="4"/>
        <v>107</v>
      </c>
    </row>
    <row r="109" spans="1:26" ht="15" customHeight="1">
      <c r="A109" s="205">
        <v>108</v>
      </c>
      <c r="B109" s="209" t="s">
        <v>492</v>
      </c>
      <c r="C109" s="270"/>
      <c r="D109" s="270"/>
      <c r="E109" s="277"/>
      <c r="F109" s="273"/>
      <c r="G109" s="274"/>
      <c r="H109" s="274"/>
      <c r="I109" s="275"/>
      <c r="J109" s="273"/>
      <c r="K109" s="274"/>
      <c r="L109" s="274"/>
      <c r="M109" s="274"/>
      <c r="N109" s="274"/>
      <c r="O109" s="274"/>
      <c r="P109" s="276"/>
      <c r="Q109" s="276"/>
      <c r="R109" s="276"/>
      <c r="S109" s="276"/>
      <c r="T109" s="276"/>
      <c r="U109" s="276"/>
      <c r="V109" s="220"/>
      <c r="W109" s="225">
        <f t="shared" si="6"/>
        <v>0</v>
      </c>
      <c r="X109" s="222" t="e">
        <f>IF($W$145="",0,#REF!*$W$145)</f>
        <v>#REF!</v>
      </c>
      <c r="Y109" s="215">
        <f t="shared" si="5"/>
        <v>0</v>
      </c>
      <c r="Z109" s="200">
        <f t="shared" si="4"/>
        <v>108</v>
      </c>
    </row>
    <row r="110" spans="1:26" ht="15" customHeight="1">
      <c r="A110" s="205">
        <v>109</v>
      </c>
      <c r="B110" s="206" t="s">
        <v>493</v>
      </c>
      <c r="C110" s="270"/>
      <c r="D110" s="278"/>
      <c r="E110" s="279"/>
      <c r="F110" s="273"/>
      <c r="G110" s="274"/>
      <c r="H110" s="274"/>
      <c r="I110" s="274"/>
      <c r="J110" s="273"/>
      <c r="K110" s="274"/>
      <c r="L110" s="274"/>
      <c r="M110" s="274"/>
      <c r="N110" s="274"/>
      <c r="O110" s="274"/>
      <c r="P110" s="276"/>
      <c r="Q110" s="276"/>
      <c r="R110" s="276"/>
      <c r="S110" s="276"/>
      <c r="T110" s="276"/>
      <c r="U110" s="276"/>
      <c r="W110" s="225">
        <f t="shared" si="6"/>
        <v>0</v>
      </c>
      <c r="X110" s="222" t="e">
        <f>IF($W$145="",0,#REF!*$W$145)</f>
        <v>#REF!</v>
      </c>
      <c r="Y110" s="215">
        <f t="shared" si="5"/>
        <v>0</v>
      </c>
      <c r="Z110" s="200">
        <f t="shared" si="4"/>
        <v>109</v>
      </c>
    </row>
    <row r="111" spans="1:26" ht="15" customHeight="1">
      <c r="A111" s="205">
        <v>110</v>
      </c>
      <c r="B111" s="206" t="s">
        <v>494</v>
      </c>
      <c r="C111" s="270"/>
      <c r="D111" s="278"/>
      <c r="E111" s="279"/>
      <c r="F111" s="273"/>
      <c r="G111" s="274"/>
      <c r="H111" s="274"/>
      <c r="I111" s="274"/>
      <c r="J111" s="273"/>
      <c r="K111" s="274"/>
      <c r="L111" s="274"/>
      <c r="M111" s="274"/>
      <c r="N111" s="274"/>
      <c r="O111" s="274"/>
      <c r="P111" s="276"/>
      <c r="Q111" s="276"/>
      <c r="R111" s="276"/>
      <c r="S111" s="276"/>
      <c r="T111" s="276"/>
      <c r="U111" s="276"/>
      <c r="W111" s="225">
        <f t="shared" si="6"/>
        <v>0</v>
      </c>
      <c r="X111" s="222" t="e">
        <f>IF($W$145="",0,#REF!*$W$145)</f>
        <v>#REF!</v>
      </c>
      <c r="Y111" s="215">
        <f t="shared" si="5"/>
        <v>0</v>
      </c>
      <c r="Z111" s="200">
        <f t="shared" si="4"/>
        <v>110</v>
      </c>
    </row>
    <row r="112" spans="1:26" ht="15" customHeight="1">
      <c r="A112" s="205">
        <v>111</v>
      </c>
      <c r="B112" s="206" t="s">
        <v>495</v>
      </c>
      <c r="C112" s="270"/>
      <c r="D112" s="278"/>
      <c r="E112" s="279"/>
      <c r="F112" s="273"/>
      <c r="G112" s="274"/>
      <c r="H112" s="274"/>
      <c r="I112" s="274"/>
      <c r="J112" s="273"/>
      <c r="K112" s="274"/>
      <c r="L112" s="274"/>
      <c r="M112" s="274"/>
      <c r="N112" s="274"/>
      <c r="O112" s="274"/>
      <c r="P112" s="276"/>
      <c r="Q112" s="276"/>
      <c r="R112" s="276"/>
      <c r="S112" s="276"/>
      <c r="T112" s="276"/>
      <c r="U112" s="276"/>
      <c r="W112" s="225">
        <f t="shared" si="6"/>
        <v>0</v>
      </c>
      <c r="X112" s="222" t="e">
        <f>IF($W$145="",0,#REF!*$W$145)</f>
        <v>#REF!</v>
      </c>
      <c r="Y112" s="215">
        <f t="shared" si="5"/>
        <v>0</v>
      </c>
      <c r="Z112" s="200">
        <f t="shared" si="4"/>
        <v>111</v>
      </c>
    </row>
    <row r="113" spans="1:26" ht="15" customHeight="1">
      <c r="A113" s="205">
        <v>112</v>
      </c>
      <c r="B113" s="206" t="s">
        <v>496</v>
      </c>
      <c r="C113" s="270"/>
      <c r="D113" s="278"/>
      <c r="E113" s="279"/>
      <c r="F113" s="273"/>
      <c r="G113" s="274"/>
      <c r="H113" s="274"/>
      <c r="I113" s="274"/>
      <c r="J113" s="273"/>
      <c r="K113" s="274"/>
      <c r="L113" s="274"/>
      <c r="M113" s="274"/>
      <c r="N113" s="274"/>
      <c r="O113" s="274"/>
      <c r="P113" s="276"/>
      <c r="Q113" s="276"/>
      <c r="R113" s="276"/>
      <c r="S113" s="276"/>
      <c r="T113" s="276"/>
      <c r="U113" s="276"/>
      <c r="W113" s="225">
        <f t="shared" si="6"/>
        <v>0</v>
      </c>
      <c r="X113" s="222" t="e">
        <f>IF($W$145="",0,#REF!*$W$145)</f>
        <v>#REF!</v>
      </c>
      <c r="Y113" s="215">
        <f>C113</f>
        <v>0</v>
      </c>
      <c r="Z113" s="200">
        <f t="shared" si="4"/>
        <v>112</v>
      </c>
    </row>
    <row r="114" spans="1:26" ht="15" customHeight="1">
      <c r="A114" s="205">
        <v>113</v>
      </c>
      <c r="B114" s="206" t="s">
        <v>497</v>
      </c>
      <c r="C114" s="270"/>
      <c r="D114" s="278"/>
      <c r="E114" s="279"/>
      <c r="F114" s="273"/>
      <c r="G114" s="274"/>
      <c r="H114" s="274"/>
      <c r="I114" s="274"/>
      <c r="J114" s="273"/>
      <c r="K114" s="274"/>
      <c r="L114" s="274"/>
      <c r="M114" s="274"/>
      <c r="N114" s="274"/>
      <c r="O114" s="274"/>
      <c r="P114" s="276"/>
      <c r="Q114" s="276"/>
      <c r="R114" s="276"/>
      <c r="S114" s="276"/>
      <c r="T114" s="276"/>
      <c r="U114" s="276"/>
      <c r="W114" s="225">
        <f t="shared" si="6"/>
        <v>0</v>
      </c>
      <c r="X114" s="222" t="e">
        <f>IF($W$145="",0,#REF!*$W$145)</f>
        <v>#REF!</v>
      </c>
      <c r="Y114" s="215">
        <f t="shared" si="5"/>
        <v>0</v>
      </c>
      <c r="Z114" s="200">
        <f t="shared" si="4"/>
        <v>113</v>
      </c>
    </row>
    <row r="115" spans="1:26" ht="15" customHeight="1">
      <c r="A115" s="205">
        <v>114</v>
      </c>
      <c r="B115" s="206" t="s">
        <v>498</v>
      </c>
      <c r="C115" s="270"/>
      <c r="D115" s="278"/>
      <c r="E115" s="279"/>
      <c r="F115" s="273"/>
      <c r="G115" s="274"/>
      <c r="H115" s="274"/>
      <c r="I115" s="274"/>
      <c r="J115" s="273"/>
      <c r="K115" s="274"/>
      <c r="L115" s="274"/>
      <c r="M115" s="274"/>
      <c r="N115" s="274"/>
      <c r="O115" s="274"/>
      <c r="P115" s="276"/>
      <c r="Q115" s="276"/>
      <c r="R115" s="276"/>
      <c r="S115" s="276"/>
      <c r="T115" s="276"/>
      <c r="U115" s="276"/>
      <c r="W115" s="225">
        <f t="shared" si="6"/>
        <v>0</v>
      </c>
      <c r="X115" s="222" t="e">
        <f>IF($W$145="",0,#REF!*$W$145)</f>
        <v>#REF!</v>
      </c>
      <c r="Y115" s="215">
        <f t="shared" si="5"/>
        <v>0</v>
      </c>
      <c r="Z115" s="200">
        <f t="shared" si="4"/>
        <v>114</v>
      </c>
    </row>
    <row r="116" spans="1:26" ht="15" customHeight="1">
      <c r="A116" s="205">
        <v>115</v>
      </c>
      <c r="B116" s="206" t="s">
        <v>499</v>
      </c>
      <c r="C116" s="270"/>
      <c r="D116" s="278"/>
      <c r="E116" s="279"/>
      <c r="F116" s="273"/>
      <c r="G116" s="274"/>
      <c r="H116" s="274"/>
      <c r="I116" s="274"/>
      <c r="J116" s="273"/>
      <c r="K116" s="274"/>
      <c r="L116" s="274"/>
      <c r="M116" s="274"/>
      <c r="N116" s="274"/>
      <c r="O116" s="274"/>
      <c r="P116" s="276"/>
      <c r="Q116" s="276"/>
      <c r="R116" s="276"/>
      <c r="S116" s="276"/>
      <c r="T116" s="276"/>
      <c r="U116" s="276"/>
      <c r="W116" s="225">
        <f t="shared" si="6"/>
        <v>0</v>
      </c>
      <c r="X116" s="222" t="e">
        <f>IF($W$145="",0,#REF!*$W$145)</f>
        <v>#REF!</v>
      </c>
      <c r="Y116" s="215">
        <f t="shared" si="5"/>
        <v>0</v>
      </c>
      <c r="Z116" s="200">
        <f t="shared" si="4"/>
        <v>115</v>
      </c>
    </row>
    <row r="117" spans="1:26" ht="15" customHeight="1">
      <c r="A117" s="205">
        <v>116</v>
      </c>
      <c r="B117" s="206" t="s">
        <v>500</v>
      </c>
      <c r="C117" s="270"/>
      <c r="D117" s="278"/>
      <c r="E117" s="279"/>
      <c r="F117" s="273"/>
      <c r="G117" s="274"/>
      <c r="H117" s="274"/>
      <c r="I117" s="274"/>
      <c r="J117" s="273"/>
      <c r="K117" s="274"/>
      <c r="L117" s="274"/>
      <c r="M117" s="274"/>
      <c r="N117" s="274"/>
      <c r="O117" s="274"/>
      <c r="P117" s="276"/>
      <c r="Q117" s="276"/>
      <c r="R117" s="276"/>
      <c r="S117" s="276"/>
      <c r="T117" s="276"/>
      <c r="U117" s="276"/>
      <c r="W117" s="225">
        <f t="shared" si="6"/>
        <v>0</v>
      </c>
      <c r="X117" s="222" t="e">
        <f>IF($W$145="",0,#REF!*$W$145)</f>
        <v>#REF!</v>
      </c>
      <c r="Y117" s="215">
        <f t="shared" si="5"/>
        <v>0</v>
      </c>
      <c r="Z117" s="200">
        <f t="shared" si="4"/>
        <v>116</v>
      </c>
    </row>
    <row r="118" spans="1:26" ht="15" customHeight="1">
      <c r="A118" s="205">
        <v>117</v>
      </c>
      <c r="B118" s="206" t="s">
        <v>501</v>
      </c>
      <c r="C118" s="270"/>
      <c r="D118" s="278"/>
      <c r="E118" s="279"/>
      <c r="F118" s="273"/>
      <c r="G118" s="274"/>
      <c r="H118" s="274"/>
      <c r="I118" s="274"/>
      <c r="J118" s="273"/>
      <c r="K118" s="274"/>
      <c r="L118" s="274"/>
      <c r="M118" s="274"/>
      <c r="N118" s="274"/>
      <c r="O118" s="274"/>
      <c r="P118" s="276"/>
      <c r="Q118" s="276"/>
      <c r="R118" s="276"/>
      <c r="S118" s="276"/>
      <c r="T118" s="276"/>
      <c r="U118" s="276"/>
      <c r="W118" s="225">
        <f t="shared" si="6"/>
        <v>0</v>
      </c>
      <c r="X118" s="222" t="e">
        <f>IF($W$145="",0,#REF!*$W$145)</f>
        <v>#REF!</v>
      </c>
      <c r="Y118" s="215">
        <f t="shared" si="5"/>
        <v>0</v>
      </c>
      <c r="Z118" s="200">
        <f t="shared" si="4"/>
        <v>117</v>
      </c>
    </row>
    <row r="119" spans="1:26" ht="15" customHeight="1">
      <c r="A119" s="205">
        <v>118</v>
      </c>
      <c r="B119" s="206" t="s">
        <v>502</v>
      </c>
      <c r="C119" s="270"/>
      <c r="D119" s="278"/>
      <c r="E119" s="279"/>
      <c r="F119" s="273"/>
      <c r="G119" s="274"/>
      <c r="H119" s="274"/>
      <c r="I119" s="274"/>
      <c r="J119" s="273"/>
      <c r="K119" s="274"/>
      <c r="L119" s="274"/>
      <c r="M119" s="274"/>
      <c r="N119" s="274"/>
      <c r="O119" s="274"/>
      <c r="P119" s="276"/>
      <c r="Q119" s="276"/>
      <c r="R119" s="276"/>
      <c r="S119" s="276"/>
      <c r="T119" s="276"/>
      <c r="U119" s="276"/>
      <c r="W119" s="225">
        <f t="shared" si="6"/>
        <v>0</v>
      </c>
      <c r="X119" s="222" t="e">
        <f>IF($W$145="",0,#REF!*$W$145)</f>
        <v>#REF!</v>
      </c>
      <c r="Y119" s="215">
        <f t="shared" si="5"/>
        <v>0</v>
      </c>
      <c r="Z119" s="200">
        <f t="shared" si="4"/>
        <v>118</v>
      </c>
    </row>
    <row r="120" spans="1:26" ht="15" customHeight="1">
      <c r="A120" s="205">
        <v>119</v>
      </c>
      <c r="B120" s="206" t="s">
        <v>503</v>
      </c>
      <c r="C120" s="270"/>
      <c r="D120" s="278"/>
      <c r="E120" s="279"/>
      <c r="F120" s="273"/>
      <c r="G120" s="274"/>
      <c r="H120" s="274"/>
      <c r="I120" s="274"/>
      <c r="J120" s="273"/>
      <c r="K120" s="274"/>
      <c r="L120" s="274"/>
      <c r="M120" s="274"/>
      <c r="N120" s="274"/>
      <c r="O120" s="274"/>
      <c r="P120" s="276"/>
      <c r="Q120" s="276"/>
      <c r="R120" s="276"/>
      <c r="S120" s="276"/>
      <c r="T120" s="276"/>
      <c r="U120" s="276"/>
      <c r="W120" s="225">
        <f t="shared" si="6"/>
        <v>0</v>
      </c>
      <c r="X120" s="222" t="e">
        <f>IF($W$145="",0,#REF!*$W$145)</f>
        <v>#REF!</v>
      </c>
      <c r="Y120" s="215">
        <f t="shared" si="5"/>
        <v>0</v>
      </c>
      <c r="Z120" s="200">
        <f t="shared" si="4"/>
        <v>119</v>
      </c>
    </row>
    <row r="121" spans="1:26" ht="15" customHeight="1">
      <c r="A121" s="205">
        <v>120</v>
      </c>
      <c r="B121" s="206" t="s">
        <v>504</v>
      </c>
      <c r="C121" s="270"/>
      <c r="D121" s="278"/>
      <c r="E121" s="279"/>
      <c r="F121" s="273"/>
      <c r="G121" s="274"/>
      <c r="H121" s="274"/>
      <c r="I121" s="274"/>
      <c r="J121" s="273"/>
      <c r="K121" s="274"/>
      <c r="L121" s="274"/>
      <c r="M121" s="274"/>
      <c r="N121" s="274"/>
      <c r="O121" s="274"/>
      <c r="P121" s="276"/>
      <c r="Q121" s="276"/>
      <c r="R121" s="276"/>
      <c r="S121" s="276"/>
      <c r="T121" s="276"/>
      <c r="U121" s="276"/>
      <c r="W121" s="225">
        <f t="shared" si="6"/>
        <v>0</v>
      </c>
      <c r="X121" s="222" t="e">
        <f>IF($W$145="",0,#REF!*$W$145)</f>
        <v>#REF!</v>
      </c>
      <c r="Y121" s="215">
        <f t="shared" si="5"/>
        <v>0</v>
      </c>
      <c r="Z121" s="200">
        <f t="shared" si="4"/>
        <v>120</v>
      </c>
    </row>
    <row r="122" spans="1:26" ht="15" customHeight="1">
      <c r="A122" s="205">
        <v>121</v>
      </c>
      <c r="B122" s="206" t="s">
        <v>505</v>
      </c>
      <c r="C122" s="270"/>
      <c r="D122" s="278"/>
      <c r="E122" s="279"/>
      <c r="F122" s="273"/>
      <c r="G122" s="274"/>
      <c r="H122" s="274"/>
      <c r="I122" s="274"/>
      <c r="J122" s="273"/>
      <c r="K122" s="274"/>
      <c r="L122" s="274"/>
      <c r="M122" s="274"/>
      <c r="N122" s="274"/>
      <c r="O122" s="274"/>
      <c r="P122" s="276"/>
      <c r="Q122" s="276"/>
      <c r="R122" s="276"/>
      <c r="S122" s="276"/>
      <c r="T122" s="276"/>
      <c r="U122" s="276"/>
      <c r="W122" s="225">
        <f t="shared" si="6"/>
        <v>0</v>
      </c>
      <c r="X122" s="222" t="e">
        <f>IF($W$145="",0,#REF!*$W$145)</f>
        <v>#REF!</v>
      </c>
      <c r="Y122" s="215">
        <f t="shared" si="5"/>
        <v>0</v>
      </c>
      <c r="Z122" s="200">
        <f t="shared" si="4"/>
        <v>121</v>
      </c>
    </row>
    <row r="123" spans="1:26" ht="15" customHeight="1">
      <c r="A123" s="205">
        <v>122</v>
      </c>
      <c r="B123" s="206" t="s">
        <v>506</v>
      </c>
      <c r="C123" s="270"/>
      <c r="D123" s="278"/>
      <c r="E123" s="279"/>
      <c r="F123" s="273"/>
      <c r="G123" s="274"/>
      <c r="H123" s="274"/>
      <c r="I123" s="274"/>
      <c r="J123" s="273"/>
      <c r="K123" s="274"/>
      <c r="L123" s="274"/>
      <c r="M123" s="274"/>
      <c r="N123" s="274"/>
      <c r="O123" s="274"/>
      <c r="P123" s="276"/>
      <c r="Q123" s="276"/>
      <c r="R123" s="276"/>
      <c r="S123" s="276"/>
      <c r="T123" s="276"/>
      <c r="U123" s="276"/>
      <c r="W123" s="225">
        <f t="shared" si="6"/>
        <v>0</v>
      </c>
      <c r="X123" s="222" t="e">
        <f>IF($W$145="",0,#REF!*$W$145)</f>
        <v>#REF!</v>
      </c>
      <c r="Y123" s="215">
        <f t="shared" si="5"/>
        <v>0</v>
      </c>
      <c r="Z123" s="200">
        <f t="shared" si="4"/>
        <v>122</v>
      </c>
    </row>
    <row r="124" spans="1:26" ht="15" customHeight="1">
      <c r="A124" s="205">
        <v>123</v>
      </c>
      <c r="B124" s="206" t="s">
        <v>507</v>
      </c>
      <c r="C124" s="270"/>
      <c r="D124" s="278"/>
      <c r="E124" s="279"/>
      <c r="F124" s="273"/>
      <c r="G124" s="274"/>
      <c r="H124" s="274"/>
      <c r="I124" s="274"/>
      <c r="J124" s="273"/>
      <c r="K124" s="274"/>
      <c r="L124" s="274"/>
      <c r="M124" s="274"/>
      <c r="N124" s="274"/>
      <c r="O124" s="274"/>
      <c r="P124" s="276"/>
      <c r="Q124" s="276"/>
      <c r="R124" s="276"/>
      <c r="S124" s="276"/>
      <c r="T124" s="276"/>
      <c r="U124" s="276"/>
      <c r="W124" s="225">
        <f t="shared" si="6"/>
        <v>0</v>
      </c>
      <c r="X124" s="222" t="e">
        <f>IF($W$145="",0,#REF!*$W$145)</f>
        <v>#REF!</v>
      </c>
      <c r="Y124" s="215">
        <f t="shared" si="5"/>
        <v>0</v>
      </c>
      <c r="Z124" s="200">
        <f t="shared" si="4"/>
        <v>123</v>
      </c>
    </row>
    <row r="125" spans="1:26" ht="15" customHeight="1">
      <c r="A125" s="205">
        <v>124</v>
      </c>
      <c r="B125" s="206" t="s">
        <v>508</v>
      </c>
      <c r="C125" s="270"/>
      <c r="D125" s="278"/>
      <c r="E125" s="279"/>
      <c r="F125" s="273"/>
      <c r="G125" s="274"/>
      <c r="H125" s="274"/>
      <c r="I125" s="274"/>
      <c r="J125" s="273"/>
      <c r="K125" s="274"/>
      <c r="L125" s="274"/>
      <c r="M125" s="274"/>
      <c r="N125" s="274"/>
      <c r="O125" s="274"/>
      <c r="P125" s="276"/>
      <c r="Q125" s="276"/>
      <c r="R125" s="276"/>
      <c r="S125" s="276"/>
      <c r="T125" s="276"/>
      <c r="U125" s="276"/>
      <c r="W125" s="225">
        <f t="shared" si="6"/>
        <v>0</v>
      </c>
      <c r="X125" s="222" t="e">
        <f>IF($W$145="",0,#REF!*$W$145)</f>
        <v>#REF!</v>
      </c>
      <c r="Y125" s="215">
        <f t="shared" si="5"/>
        <v>0</v>
      </c>
      <c r="Z125" s="200">
        <f t="shared" si="4"/>
        <v>124</v>
      </c>
    </row>
    <row r="126" spans="1:26" ht="15" customHeight="1">
      <c r="A126" s="205">
        <v>125</v>
      </c>
      <c r="B126" s="206" t="s">
        <v>509</v>
      </c>
      <c r="C126" s="270"/>
      <c r="D126" s="278"/>
      <c r="E126" s="279"/>
      <c r="F126" s="273"/>
      <c r="G126" s="274"/>
      <c r="H126" s="274"/>
      <c r="I126" s="274"/>
      <c r="J126" s="273"/>
      <c r="K126" s="274"/>
      <c r="L126" s="274"/>
      <c r="M126" s="274"/>
      <c r="N126" s="274"/>
      <c r="O126" s="274"/>
      <c r="P126" s="276"/>
      <c r="Q126" s="276"/>
      <c r="R126" s="276"/>
      <c r="S126" s="276"/>
      <c r="T126" s="276"/>
      <c r="U126" s="276"/>
      <c r="W126" s="225">
        <f t="shared" si="6"/>
        <v>0</v>
      </c>
      <c r="X126" s="222" t="e">
        <f>IF($W$145="",0,#REF!*$W$145)</f>
        <v>#REF!</v>
      </c>
      <c r="Y126" s="215">
        <f t="shared" si="5"/>
        <v>0</v>
      </c>
      <c r="Z126" s="200">
        <f t="shared" si="4"/>
        <v>125</v>
      </c>
    </row>
    <row r="127" spans="1:26" ht="15" customHeight="1">
      <c r="A127" s="205">
        <v>126</v>
      </c>
      <c r="B127" s="206" t="s">
        <v>510</v>
      </c>
      <c r="C127" s="270"/>
      <c r="D127" s="278"/>
      <c r="E127" s="279"/>
      <c r="F127" s="273"/>
      <c r="G127" s="274"/>
      <c r="H127" s="274"/>
      <c r="I127" s="274"/>
      <c r="J127" s="273"/>
      <c r="K127" s="274"/>
      <c r="L127" s="274"/>
      <c r="M127" s="274"/>
      <c r="N127" s="274"/>
      <c r="O127" s="274"/>
      <c r="P127" s="276"/>
      <c r="Q127" s="276"/>
      <c r="R127" s="276"/>
      <c r="S127" s="276"/>
      <c r="T127" s="276"/>
      <c r="U127" s="276"/>
      <c r="W127" s="225">
        <f t="shared" si="6"/>
        <v>0</v>
      </c>
      <c r="X127" s="222" t="e">
        <f>IF($W$145="",0,#REF!*$W$145)</f>
        <v>#REF!</v>
      </c>
      <c r="Y127" s="215">
        <f t="shared" si="5"/>
        <v>0</v>
      </c>
      <c r="Z127" s="200">
        <f t="shared" si="4"/>
        <v>126</v>
      </c>
    </row>
    <row r="128" spans="1:26" ht="15" customHeight="1">
      <c r="A128" s="205">
        <v>127</v>
      </c>
      <c r="B128" s="206" t="s">
        <v>511</v>
      </c>
      <c r="C128" s="270"/>
      <c r="D128" s="278"/>
      <c r="E128" s="279"/>
      <c r="F128" s="273"/>
      <c r="G128" s="274"/>
      <c r="H128" s="274"/>
      <c r="I128" s="274"/>
      <c r="J128" s="273"/>
      <c r="K128" s="274"/>
      <c r="L128" s="274"/>
      <c r="M128" s="274"/>
      <c r="N128" s="274"/>
      <c r="O128" s="274"/>
      <c r="P128" s="276"/>
      <c r="Q128" s="276"/>
      <c r="R128" s="276"/>
      <c r="S128" s="276"/>
      <c r="T128" s="276"/>
      <c r="U128" s="276"/>
      <c r="W128" s="225">
        <f t="shared" si="6"/>
        <v>0</v>
      </c>
      <c r="X128" s="222" t="e">
        <f>IF($W$145="",0,#REF!*$W$145)</f>
        <v>#REF!</v>
      </c>
      <c r="Y128" s="215">
        <f t="shared" si="5"/>
        <v>0</v>
      </c>
      <c r="Z128" s="200">
        <f t="shared" si="4"/>
        <v>127</v>
      </c>
    </row>
    <row r="129" spans="1:26" ht="15" customHeight="1">
      <c r="A129" s="205">
        <v>128</v>
      </c>
      <c r="B129" s="216" t="s">
        <v>512</v>
      </c>
      <c r="C129" s="280"/>
      <c r="D129" s="278"/>
      <c r="E129" s="279"/>
      <c r="F129" s="281"/>
      <c r="G129" s="282"/>
      <c r="H129" s="282"/>
      <c r="I129" s="282"/>
      <c r="J129" s="281"/>
      <c r="K129" s="282"/>
      <c r="L129" s="282"/>
      <c r="M129" s="282"/>
      <c r="N129" s="282"/>
      <c r="O129" s="282"/>
      <c r="P129" s="283"/>
      <c r="Q129" s="283"/>
      <c r="R129" s="283"/>
      <c r="S129" s="283"/>
      <c r="T129" s="283"/>
      <c r="U129" s="283"/>
      <c r="W129" s="226">
        <f t="shared" si="6"/>
        <v>0</v>
      </c>
      <c r="X129" s="223"/>
      <c r="Y129" s="217">
        <f t="shared" si="5"/>
        <v>0</v>
      </c>
      <c r="Z129" s="218">
        <f t="shared" si="4"/>
        <v>128</v>
      </c>
    </row>
    <row r="130" spans="1:26" ht="15" customHeight="1" thickBot="1">
      <c r="A130" s="205">
        <v>129</v>
      </c>
      <c r="B130" s="206" t="s">
        <v>513</v>
      </c>
      <c r="C130" s="270"/>
      <c r="D130" s="270"/>
      <c r="E130" s="277"/>
      <c r="F130" s="273"/>
      <c r="G130" s="274"/>
      <c r="H130" s="274"/>
      <c r="I130" s="274"/>
      <c r="J130" s="273"/>
      <c r="K130" s="274"/>
      <c r="L130" s="274"/>
      <c r="M130" s="274"/>
      <c r="N130" s="274"/>
      <c r="O130" s="274"/>
      <c r="P130" s="276"/>
      <c r="Q130" s="276"/>
      <c r="R130" s="276"/>
      <c r="S130" s="276"/>
      <c r="T130" s="276"/>
      <c r="U130" s="276"/>
      <c r="V130" s="220"/>
      <c r="W130" s="227">
        <f t="shared" si="6"/>
        <v>0</v>
      </c>
      <c r="X130" s="222"/>
      <c r="Y130" s="215">
        <f t="shared" si="5"/>
        <v>0</v>
      </c>
      <c r="Z130" s="200">
        <f t="shared" si="4"/>
        <v>129</v>
      </c>
    </row>
    <row r="131" spans="1:26" ht="15" customHeight="1">
      <c r="E131" s="201"/>
      <c r="W131" s="195"/>
    </row>
    <row r="132" spans="1:26" ht="15" customHeight="1">
      <c r="E132" s="201"/>
      <c r="T132" s="213"/>
      <c r="U132" s="214" t="s">
        <v>521</v>
      </c>
      <c r="V132" s="213"/>
      <c r="W132" s="212">
        <f>SUM(W2:W130)</f>
        <v>0</v>
      </c>
    </row>
    <row r="133" spans="1:26" ht="15" customHeight="1">
      <c r="E133" s="201"/>
      <c r="W133" s="195"/>
    </row>
    <row r="134" spans="1:26" ht="15" customHeight="1">
      <c r="W134" s="195"/>
    </row>
    <row r="135" spans="1:26">
      <c r="W135" s="195"/>
    </row>
    <row r="136" spans="1:26">
      <c r="C136" s="202" t="s">
        <v>381</v>
      </c>
      <c r="D136" s="202"/>
      <c r="E136" s="202"/>
      <c r="F136" s="208">
        <f t="shared" ref="F136:U136" si="7">SUM(F2:F130)</f>
        <v>0</v>
      </c>
      <c r="G136" s="208">
        <f t="shared" si="7"/>
        <v>0</v>
      </c>
      <c r="H136" s="208">
        <f t="shared" si="7"/>
        <v>0</v>
      </c>
      <c r="I136" s="208">
        <f t="shared" si="7"/>
        <v>0</v>
      </c>
      <c r="J136" s="208">
        <f t="shared" si="7"/>
        <v>0</v>
      </c>
      <c r="K136" s="208">
        <f t="shared" si="7"/>
        <v>0</v>
      </c>
      <c r="L136" s="208">
        <f t="shared" si="7"/>
        <v>0</v>
      </c>
      <c r="M136" s="208">
        <f t="shared" si="7"/>
        <v>0</v>
      </c>
      <c r="N136" s="208">
        <f t="shared" si="7"/>
        <v>0</v>
      </c>
      <c r="O136" s="208">
        <f t="shared" si="7"/>
        <v>0</v>
      </c>
      <c r="P136" s="208">
        <f t="shared" si="7"/>
        <v>0</v>
      </c>
      <c r="Q136" s="208">
        <f t="shared" si="7"/>
        <v>0</v>
      </c>
      <c r="R136" s="208">
        <f t="shared" si="7"/>
        <v>0</v>
      </c>
      <c r="S136" s="208">
        <f t="shared" si="7"/>
        <v>0</v>
      </c>
      <c r="T136" s="208">
        <f t="shared" si="7"/>
        <v>0</v>
      </c>
      <c r="U136" s="208">
        <f t="shared" si="7"/>
        <v>0</v>
      </c>
      <c r="V136" s="208">
        <f>SUM(V2:V33)</f>
        <v>0</v>
      </c>
      <c r="W136" s="202" t="s">
        <v>381</v>
      </c>
    </row>
    <row r="137" spans="1:26" s="199" customFormat="1">
      <c r="A137" s="207"/>
      <c r="B137" s="207"/>
      <c r="C137" s="202" t="s">
        <v>380</v>
      </c>
      <c r="D137" s="202"/>
      <c r="E137" s="202"/>
      <c r="F137" s="208">
        <f t="shared" ref="F137:U137" si="8">COUNT(F2:F130)</f>
        <v>0</v>
      </c>
      <c r="G137" s="208">
        <f t="shared" si="8"/>
        <v>0</v>
      </c>
      <c r="H137" s="208">
        <f t="shared" si="8"/>
        <v>0</v>
      </c>
      <c r="I137" s="208">
        <f t="shared" si="8"/>
        <v>0</v>
      </c>
      <c r="J137" s="208">
        <f t="shared" si="8"/>
        <v>0</v>
      </c>
      <c r="K137" s="208">
        <f t="shared" si="8"/>
        <v>0</v>
      </c>
      <c r="L137" s="208">
        <f t="shared" si="8"/>
        <v>0</v>
      </c>
      <c r="M137" s="208">
        <f t="shared" si="8"/>
        <v>0</v>
      </c>
      <c r="N137" s="208">
        <f t="shared" si="8"/>
        <v>0</v>
      </c>
      <c r="O137" s="208">
        <f t="shared" si="8"/>
        <v>0</v>
      </c>
      <c r="P137" s="208">
        <f t="shared" si="8"/>
        <v>0</v>
      </c>
      <c r="Q137" s="208">
        <f t="shared" si="8"/>
        <v>0</v>
      </c>
      <c r="R137" s="208">
        <f t="shared" si="8"/>
        <v>0</v>
      </c>
      <c r="S137" s="208">
        <f t="shared" si="8"/>
        <v>0</v>
      </c>
      <c r="T137" s="208">
        <f t="shared" si="8"/>
        <v>0</v>
      </c>
      <c r="U137" s="208">
        <f t="shared" si="8"/>
        <v>0</v>
      </c>
      <c r="V137" s="208"/>
      <c r="W137" s="202" t="s">
        <v>380</v>
      </c>
      <c r="X137" s="190"/>
      <c r="Y137" s="207"/>
      <c r="Z137" s="207"/>
    </row>
    <row r="138" spans="1:26" s="199" customFormat="1" ht="15.75" thickBot="1">
      <c r="A138" s="207"/>
      <c r="B138" s="207"/>
      <c r="F138" s="208"/>
      <c r="G138" s="208"/>
      <c r="H138" s="208"/>
      <c r="I138" s="208"/>
      <c r="J138" s="208"/>
      <c r="K138" s="208"/>
      <c r="L138" s="208"/>
      <c r="M138" s="208"/>
      <c r="N138" s="208"/>
      <c r="O138" s="208"/>
      <c r="P138" s="208"/>
      <c r="Q138" s="208"/>
      <c r="R138" s="208"/>
      <c r="S138" s="208"/>
      <c r="T138" s="208"/>
      <c r="U138" s="208"/>
      <c r="V138" s="208"/>
      <c r="W138" s="208"/>
      <c r="X138" s="208"/>
      <c r="Y138" s="207"/>
      <c r="Z138" s="207"/>
    </row>
    <row r="139" spans="1:26" s="199" customFormat="1" ht="15.75" thickBot="1">
      <c r="A139" s="207"/>
      <c r="B139" s="207"/>
      <c r="F139" s="1563" t="s">
        <v>373</v>
      </c>
      <c r="G139" s="1564"/>
      <c r="H139" s="1564"/>
      <c r="I139" s="1564"/>
      <c r="J139" s="1564"/>
      <c r="K139" s="1564"/>
      <c r="L139" s="1564"/>
      <c r="M139" s="1564"/>
      <c r="N139" s="1564"/>
      <c r="O139" s="1565"/>
      <c r="P139" s="1566" t="s">
        <v>372</v>
      </c>
      <c r="Q139" s="1567"/>
      <c r="R139" s="1567"/>
      <c r="S139" s="1567"/>
      <c r="T139" s="1567"/>
      <c r="U139" s="1568"/>
      <c r="V139" s="208"/>
      <c r="W139" s="208"/>
      <c r="X139" s="208"/>
      <c r="Y139" s="207"/>
      <c r="Z139" s="207"/>
    </row>
    <row r="143" spans="1:26" s="199" customFormat="1">
      <c r="A143" s="207"/>
      <c r="B143" s="207"/>
      <c r="F143" s="207"/>
      <c r="G143" s="207"/>
      <c r="H143" s="207"/>
      <c r="I143" s="207"/>
      <c r="J143" s="207"/>
      <c r="K143" s="207"/>
      <c r="L143" s="207"/>
      <c r="M143" s="207"/>
      <c r="N143" s="207"/>
      <c r="O143" s="207"/>
      <c r="P143" s="207"/>
      <c r="Q143" s="207"/>
      <c r="R143" s="207"/>
      <c r="S143" s="207"/>
      <c r="T143" s="207"/>
      <c r="U143" s="211" t="s">
        <v>371</v>
      </c>
      <c r="V143" s="189"/>
      <c r="W143" s="190">
        <f>'2-RSU-informativa al dsga'!C32</f>
        <v>0</v>
      </c>
      <c r="X143" s="190"/>
      <c r="Y143" s="207"/>
      <c r="Z143" s="207"/>
    </row>
    <row r="144" spans="1:26" s="199" customFormat="1">
      <c r="A144" s="207"/>
      <c r="B144" s="207"/>
      <c r="F144" s="207"/>
      <c r="G144" s="207"/>
      <c r="H144" s="207"/>
      <c r="I144" s="207"/>
      <c r="J144" s="207"/>
      <c r="K144" s="207"/>
      <c r="L144" s="207"/>
      <c r="M144" s="207"/>
      <c r="N144" s="207"/>
      <c r="O144" s="207"/>
      <c r="P144" s="207"/>
      <c r="Q144" s="207"/>
      <c r="R144" s="207"/>
      <c r="S144" s="207"/>
      <c r="T144" s="207"/>
      <c r="U144" s="189" t="s">
        <v>519</v>
      </c>
      <c r="V144" s="189"/>
      <c r="W144" s="210">
        <f>W143-W132</f>
        <v>0</v>
      </c>
      <c r="X144" s="210"/>
      <c r="Y144" s="207"/>
      <c r="Z144" s="207"/>
    </row>
    <row r="145" spans="1:26" s="199" customFormat="1">
      <c r="A145" s="207"/>
      <c r="B145" s="207"/>
      <c r="F145" s="207"/>
      <c r="G145" s="207"/>
      <c r="H145" s="207"/>
      <c r="I145" s="207"/>
      <c r="J145" s="207"/>
      <c r="K145" s="207"/>
      <c r="L145" s="207"/>
      <c r="M145" s="207"/>
      <c r="N145" s="207"/>
      <c r="O145" s="207"/>
      <c r="P145" s="207"/>
      <c r="Q145" s="207"/>
      <c r="R145" s="207"/>
      <c r="S145" s="207"/>
      <c r="T145" s="207"/>
      <c r="U145" s="189" t="s">
        <v>514</v>
      </c>
      <c r="V145" s="189"/>
      <c r="W145" s="203">
        <f>W144/17.5</f>
        <v>0</v>
      </c>
      <c r="X145" s="204"/>
      <c r="Y145" s="207"/>
      <c r="Z145" s="207"/>
    </row>
    <row r="146" spans="1:26" s="199" customFormat="1">
      <c r="A146" s="207"/>
      <c r="B146" s="207"/>
      <c r="F146" s="207"/>
      <c r="G146" s="207"/>
      <c r="H146" s="207"/>
      <c r="I146" s="207"/>
      <c r="J146" s="207"/>
      <c r="K146" s="207"/>
      <c r="L146" s="207"/>
      <c r="M146" s="207"/>
      <c r="N146" s="207"/>
      <c r="O146" s="207"/>
      <c r="P146" s="207"/>
      <c r="Q146" s="207"/>
      <c r="R146" s="207"/>
      <c r="S146" s="207"/>
      <c r="T146" s="207"/>
      <c r="U146" s="189" t="s">
        <v>382</v>
      </c>
      <c r="V146" s="189"/>
      <c r="W146" s="203">
        <f>W145/E157</f>
        <v>0</v>
      </c>
      <c r="X146" s="208"/>
      <c r="Y146" s="207"/>
      <c r="Z146" s="207"/>
    </row>
    <row r="147" spans="1:26" s="199" customFormat="1">
      <c r="A147" s="207"/>
      <c r="B147" s="207"/>
      <c r="F147" s="208"/>
      <c r="G147" s="208"/>
      <c r="H147" s="208"/>
      <c r="I147" s="208"/>
      <c r="J147" s="208"/>
      <c r="K147" s="208"/>
      <c r="L147" s="208"/>
      <c r="M147" s="208"/>
      <c r="N147" s="208"/>
      <c r="O147" s="208"/>
      <c r="P147" s="208"/>
      <c r="Q147" s="208"/>
      <c r="R147" s="208"/>
      <c r="S147" s="208"/>
      <c r="T147" s="208"/>
      <c r="U147" s="189" t="s">
        <v>522</v>
      </c>
      <c r="V147" s="208"/>
      <c r="W147" s="193">
        <f>W146*17.5</f>
        <v>0</v>
      </c>
      <c r="X147" s="208"/>
      <c r="Y147" s="207"/>
      <c r="Z147" s="207"/>
    </row>
    <row r="156" spans="1:26">
      <c r="C156" s="199" t="s">
        <v>385</v>
      </c>
      <c r="E156" s="201">
        <f>COUNTIF(E2:E130,"sì")</f>
        <v>0</v>
      </c>
    </row>
    <row r="157" spans="1:26">
      <c r="C157" s="199" t="s">
        <v>515</v>
      </c>
      <c r="E157" s="201">
        <f>COUNTIF(E2:E130,"")</f>
        <v>129</v>
      </c>
    </row>
  </sheetData>
  <sheetProtection sheet="1" objects="1" scenarios="1"/>
  <autoFilter ref="A1:X137"/>
  <mergeCells count="2">
    <mergeCell ref="F139:O139"/>
    <mergeCell ref="P139:U139"/>
  </mergeCells>
  <printOptions horizontalCentered="1"/>
  <pageMargins left="0.19685039370078741" right="0.15748031496062992" top="0.9055118110236221" bottom="0.15748031496062992" header="0.27559055118110237" footer="0.31496062992125984"/>
  <pageSetup paperSize="8" scale="70" orientation="portrait" r:id="rId1"/>
  <headerFooter>
    <oddHeader>&amp;C&amp;"-,Grassetto"&amp;16PAGAMENTI FIS DOCENTI &amp;R&amp;14CONSUNTIVO</oddHeader>
  </headerFooter>
</worksheet>
</file>

<file path=xl/worksheets/sheet28.xml><?xml version="1.0" encoding="utf-8"?>
<worksheet xmlns="http://schemas.openxmlformats.org/spreadsheetml/2006/main" xmlns:r="http://schemas.openxmlformats.org/officeDocument/2006/relationships">
  <sheetPr>
    <tabColor rgb="FF7030A0"/>
  </sheetPr>
  <dimension ref="A1:I35"/>
  <sheetViews>
    <sheetView showGridLines="0" zoomScaleNormal="100" workbookViewId="0">
      <selection activeCell="F1" sqref="F1"/>
    </sheetView>
  </sheetViews>
  <sheetFormatPr defaultColWidth="13.33203125" defaultRowHeight="14.25"/>
  <cols>
    <col min="1" max="1" width="3.6640625" style="54" customWidth="1"/>
    <col min="2" max="3" width="11.6640625" style="54" customWidth="1"/>
    <col min="4" max="4" width="8.6640625" style="54" customWidth="1"/>
    <col min="5" max="5" width="8.5546875" style="54" customWidth="1"/>
    <col min="6" max="6" width="15.33203125" style="54" customWidth="1"/>
    <col min="7" max="7" width="13.88671875" style="54" customWidth="1"/>
    <col min="8" max="8" width="16.44140625" style="54" customWidth="1"/>
    <col min="9" max="254" width="8.88671875" style="54" customWidth="1"/>
    <col min="255" max="255" width="3.6640625" style="54" customWidth="1"/>
    <col min="256" max="16384" width="13.33203125" style="54"/>
  </cols>
  <sheetData>
    <row r="1" spans="1:7" ht="31.5" customHeight="1">
      <c r="A1" s="167"/>
      <c r="B1" s="184"/>
      <c r="C1" s="184"/>
      <c r="E1" s="168"/>
      <c r="F1" s="183" t="s">
        <v>333</v>
      </c>
      <c r="G1" s="167" t="str">
        <f>Dati!B4</f>
        <v>2022/2023</v>
      </c>
    </row>
    <row r="2" spans="1:7" s="156" customFormat="1" ht="27.75" customHeight="1">
      <c r="A2" s="1569"/>
      <c r="B2" s="1569"/>
      <c r="C2" s="182"/>
      <c r="D2" s="181" t="s">
        <v>350</v>
      </c>
      <c r="E2" s="181"/>
      <c r="F2" s="166"/>
      <c r="G2" s="165">
        <f>'1-M.O.F. PA '!E23</f>
        <v>0</v>
      </c>
    </row>
    <row r="3" spans="1:7" s="156" customFormat="1" ht="33.75" customHeight="1">
      <c r="A3" s="161"/>
      <c r="B3" s="164"/>
      <c r="C3" s="164"/>
      <c r="D3" s="164"/>
      <c r="E3" s="164"/>
      <c r="F3" s="164"/>
      <c r="G3" s="164"/>
    </row>
    <row r="4" spans="1:7" ht="20.100000000000001" customHeight="1">
      <c r="A4" s="1570" t="s">
        <v>325</v>
      </c>
      <c r="B4" s="1571"/>
      <c r="C4" s="290" t="s">
        <v>369</v>
      </c>
      <c r="D4" s="180" t="s">
        <v>189</v>
      </c>
      <c r="E4" s="180" t="s">
        <v>368</v>
      </c>
      <c r="F4" s="180" t="s">
        <v>367</v>
      </c>
      <c r="G4" s="179" t="s">
        <v>23</v>
      </c>
    </row>
    <row r="5" spans="1:7" ht="20.100000000000001" customHeight="1">
      <c r="A5" s="63">
        <v>1</v>
      </c>
      <c r="B5" s="178" t="s">
        <v>325</v>
      </c>
      <c r="C5" s="64" t="s">
        <v>364</v>
      </c>
      <c r="D5" s="269" t="s">
        <v>365</v>
      </c>
      <c r="E5" s="169">
        <v>0</v>
      </c>
      <c r="F5" s="284">
        <v>35</v>
      </c>
      <c r="G5" s="162">
        <f t="shared" ref="G5:G27" si="0">E5*F5</f>
        <v>0</v>
      </c>
    </row>
    <row r="6" spans="1:7" ht="20.100000000000001" customHeight="1">
      <c r="A6" s="63">
        <v>2</v>
      </c>
      <c r="B6" s="178" t="s">
        <v>325</v>
      </c>
      <c r="C6" s="64" t="s">
        <v>364</v>
      </c>
      <c r="D6" s="269" t="s">
        <v>365</v>
      </c>
      <c r="E6" s="169">
        <v>0</v>
      </c>
      <c r="F6" s="284">
        <v>35</v>
      </c>
      <c r="G6" s="162">
        <f t="shared" si="0"/>
        <v>0</v>
      </c>
    </row>
    <row r="7" spans="1:7" ht="20.100000000000001" customHeight="1">
      <c r="A7" s="63">
        <v>3</v>
      </c>
      <c r="B7" s="178" t="s">
        <v>325</v>
      </c>
      <c r="C7" s="64" t="s">
        <v>364</v>
      </c>
      <c r="D7" s="269" t="s">
        <v>365</v>
      </c>
      <c r="E7" s="169">
        <v>0</v>
      </c>
      <c r="F7" s="284">
        <v>35</v>
      </c>
      <c r="G7" s="162">
        <f t="shared" si="0"/>
        <v>0</v>
      </c>
    </row>
    <row r="8" spans="1:7" ht="20.100000000000001" customHeight="1">
      <c r="A8" s="63">
        <v>4</v>
      </c>
      <c r="B8" s="178" t="s">
        <v>325</v>
      </c>
      <c r="C8" s="64" t="s">
        <v>364</v>
      </c>
      <c r="D8" s="269" t="s">
        <v>365</v>
      </c>
      <c r="E8" s="169">
        <v>0</v>
      </c>
      <c r="F8" s="284">
        <v>35</v>
      </c>
      <c r="G8" s="162">
        <f t="shared" si="0"/>
        <v>0</v>
      </c>
    </row>
    <row r="9" spans="1:7" ht="20.100000000000001" customHeight="1">
      <c r="A9" s="63">
        <v>5</v>
      </c>
      <c r="B9" s="178" t="s">
        <v>325</v>
      </c>
      <c r="C9" s="64" t="s">
        <v>364</v>
      </c>
      <c r="D9" s="269" t="s">
        <v>365</v>
      </c>
      <c r="E9" s="169">
        <v>0</v>
      </c>
      <c r="F9" s="284">
        <v>35</v>
      </c>
      <c r="G9" s="162">
        <f t="shared" si="0"/>
        <v>0</v>
      </c>
    </row>
    <row r="10" spans="1:7" ht="20.100000000000001" customHeight="1">
      <c r="A10" s="63">
        <v>6</v>
      </c>
      <c r="B10" s="178" t="s">
        <v>325</v>
      </c>
      <c r="C10" s="64" t="s">
        <v>364</v>
      </c>
      <c r="D10" s="269" t="s">
        <v>365</v>
      </c>
      <c r="E10" s="169">
        <v>0</v>
      </c>
      <c r="F10" s="284">
        <v>35</v>
      </c>
      <c r="G10" s="162">
        <f t="shared" si="0"/>
        <v>0</v>
      </c>
    </row>
    <row r="11" spans="1:7" ht="20.100000000000001" customHeight="1">
      <c r="A11" s="63">
        <v>7</v>
      </c>
      <c r="B11" s="178" t="s">
        <v>325</v>
      </c>
      <c r="C11" s="64" t="s">
        <v>364</v>
      </c>
      <c r="D11" s="269" t="s">
        <v>365</v>
      </c>
      <c r="E11" s="169">
        <v>0</v>
      </c>
      <c r="F11" s="284">
        <v>35</v>
      </c>
      <c r="G11" s="162">
        <f t="shared" si="0"/>
        <v>0</v>
      </c>
    </row>
    <row r="12" spans="1:7" ht="20.100000000000001" customHeight="1">
      <c r="A12" s="63">
        <v>8</v>
      </c>
      <c r="B12" s="178" t="s">
        <v>325</v>
      </c>
      <c r="C12" s="178" t="s">
        <v>366</v>
      </c>
      <c r="D12" s="269" t="s">
        <v>365</v>
      </c>
      <c r="E12" s="169">
        <v>0</v>
      </c>
      <c r="F12" s="284">
        <v>35</v>
      </c>
      <c r="G12" s="162">
        <f t="shared" si="0"/>
        <v>0</v>
      </c>
    </row>
    <row r="13" spans="1:7" ht="20.100000000000001" customHeight="1">
      <c r="A13" s="63">
        <v>9</v>
      </c>
      <c r="B13" s="178" t="s">
        <v>325</v>
      </c>
      <c r="C13" s="178" t="s">
        <v>366</v>
      </c>
      <c r="D13" s="269" t="s">
        <v>365</v>
      </c>
      <c r="E13" s="169">
        <v>0</v>
      </c>
      <c r="F13" s="284">
        <v>35</v>
      </c>
      <c r="G13" s="162">
        <f t="shared" si="0"/>
        <v>0</v>
      </c>
    </row>
    <row r="14" spans="1:7" ht="20.100000000000001" customHeight="1">
      <c r="A14" s="63">
        <v>10</v>
      </c>
      <c r="B14" s="178" t="s">
        <v>325</v>
      </c>
      <c r="C14" s="178" t="s">
        <v>366</v>
      </c>
      <c r="D14" s="269" t="s">
        <v>365</v>
      </c>
      <c r="E14" s="169">
        <v>0</v>
      </c>
      <c r="F14" s="284">
        <v>35</v>
      </c>
      <c r="G14" s="162">
        <f t="shared" si="0"/>
        <v>0</v>
      </c>
    </row>
    <row r="15" spans="1:7" ht="20.100000000000001" customHeight="1">
      <c r="A15" s="63">
        <v>11</v>
      </c>
      <c r="B15" s="178" t="s">
        <v>325</v>
      </c>
      <c r="C15" s="178" t="s">
        <v>366</v>
      </c>
      <c r="D15" s="269" t="s">
        <v>365</v>
      </c>
      <c r="E15" s="169">
        <v>0</v>
      </c>
      <c r="F15" s="284">
        <v>35</v>
      </c>
      <c r="G15" s="162">
        <f t="shared" si="0"/>
        <v>0</v>
      </c>
    </row>
    <row r="16" spans="1:7" ht="20.100000000000001" customHeight="1">
      <c r="A16" s="63">
        <v>12</v>
      </c>
      <c r="B16" s="178" t="s">
        <v>325</v>
      </c>
      <c r="C16" s="178" t="s">
        <v>366</v>
      </c>
      <c r="D16" s="269" t="s">
        <v>365</v>
      </c>
      <c r="E16" s="169">
        <v>0</v>
      </c>
      <c r="F16" s="284">
        <v>35</v>
      </c>
      <c r="G16" s="162">
        <f t="shared" si="0"/>
        <v>0</v>
      </c>
    </row>
    <row r="17" spans="1:9" ht="20.100000000000001" customHeight="1">
      <c r="A17" s="63">
        <v>13</v>
      </c>
      <c r="B17" s="178" t="s">
        <v>325</v>
      </c>
      <c r="C17" s="178" t="s">
        <v>366</v>
      </c>
      <c r="D17" s="269" t="s">
        <v>365</v>
      </c>
      <c r="E17" s="169">
        <v>0</v>
      </c>
      <c r="F17" s="284">
        <v>35</v>
      </c>
      <c r="G17" s="162">
        <f t="shared" si="0"/>
        <v>0</v>
      </c>
    </row>
    <row r="18" spans="1:9" ht="20.100000000000001" customHeight="1">
      <c r="A18" s="63">
        <v>14</v>
      </c>
      <c r="B18" s="178" t="s">
        <v>325</v>
      </c>
      <c r="C18" s="178" t="s">
        <v>366</v>
      </c>
      <c r="D18" s="269" t="s">
        <v>365</v>
      </c>
      <c r="E18" s="169">
        <v>0</v>
      </c>
      <c r="F18" s="284">
        <v>35</v>
      </c>
      <c r="G18" s="162">
        <f t="shared" si="0"/>
        <v>0</v>
      </c>
    </row>
    <row r="19" spans="1:9" ht="20.100000000000001" customHeight="1">
      <c r="A19" s="63">
        <v>15</v>
      </c>
      <c r="B19" s="178" t="s">
        <v>325</v>
      </c>
      <c r="C19" s="178" t="s">
        <v>366</v>
      </c>
      <c r="D19" s="269" t="s">
        <v>365</v>
      </c>
      <c r="E19" s="169">
        <v>0</v>
      </c>
      <c r="F19" s="284">
        <v>35</v>
      </c>
      <c r="G19" s="162">
        <f t="shared" si="0"/>
        <v>0</v>
      </c>
    </row>
    <row r="20" spans="1:9" ht="20.100000000000001" customHeight="1">
      <c r="A20" s="63">
        <v>16</v>
      </c>
      <c r="B20" s="178" t="s">
        <v>325</v>
      </c>
      <c r="C20" s="178" t="s">
        <v>366</v>
      </c>
      <c r="D20" s="269" t="s">
        <v>365</v>
      </c>
      <c r="E20" s="169">
        <v>0</v>
      </c>
      <c r="F20" s="284">
        <v>35</v>
      </c>
      <c r="G20" s="162">
        <f t="shared" si="0"/>
        <v>0</v>
      </c>
    </row>
    <row r="21" spans="1:9" ht="20.100000000000001" customHeight="1">
      <c r="A21" s="63">
        <v>17</v>
      </c>
      <c r="B21" s="178" t="s">
        <v>325</v>
      </c>
      <c r="C21" s="178" t="s">
        <v>366</v>
      </c>
      <c r="D21" s="269" t="s">
        <v>365</v>
      </c>
      <c r="E21" s="169">
        <v>0</v>
      </c>
      <c r="F21" s="284">
        <v>35</v>
      </c>
      <c r="G21" s="162">
        <f t="shared" si="0"/>
        <v>0</v>
      </c>
    </row>
    <row r="22" spans="1:9" ht="20.100000000000001" customHeight="1">
      <c r="A22" s="63">
        <v>18</v>
      </c>
      <c r="B22" s="178" t="s">
        <v>325</v>
      </c>
      <c r="C22" s="178" t="s">
        <v>366</v>
      </c>
      <c r="D22" s="269" t="s">
        <v>365</v>
      </c>
      <c r="E22" s="169">
        <v>0</v>
      </c>
      <c r="F22" s="284">
        <v>35</v>
      </c>
      <c r="G22" s="162">
        <f t="shared" si="0"/>
        <v>0</v>
      </c>
    </row>
    <row r="23" spans="1:9" ht="20.100000000000001" customHeight="1">
      <c r="A23" s="63">
        <v>19</v>
      </c>
      <c r="B23" s="178" t="s">
        <v>325</v>
      </c>
      <c r="C23" s="178" t="s">
        <v>366</v>
      </c>
      <c r="D23" s="269" t="s">
        <v>365</v>
      </c>
      <c r="E23" s="169">
        <v>0</v>
      </c>
      <c r="F23" s="284">
        <v>35</v>
      </c>
      <c r="G23" s="162">
        <f t="shared" si="0"/>
        <v>0</v>
      </c>
    </row>
    <row r="24" spans="1:9" ht="20.100000000000001" customHeight="1">
      <c r="A24" s="289">
        <v>20</v>
      </c>
      <c r="B24" s="178" t="s">
        <v>325</v>
      </c>
      <c r="C24" s="286" t="s">
        <v>366</v>
      </c>
      <c r="D24" s="177" t="s">
        <v>365</v>
      </c>
      <c r="E24" s="287">
        <v>0</v>
      </c>
      <c r="F24" s="285">
        <v>35</v>
      </c>
      <c r="G24" s="288">
        <f t="shared" si="0"/>
        <v>0</v>
      </c>
    </row>
    <row r="25" spans="1:9" ht="20.100000000000001" customHeight="1">
      <c r="A25" s="63">
        <v>1</v>
      </c>
      <c r="B25" s="178" t="s">
        <v>325</v>
      </c>
      <c r="C25" s="64" t="s">
        <v>364</v>
      </c>
      <c r="D25" s="269" t="s">
        <v>166</v>
      </c>
      <c r="E25" s="169">
        <v>0</v>
      </c>
      <c r="F25" s="284">
        <v>12.5</v>
      </c>
      <c r="G25" s="162">
        <f t="shared" si="0"/>
        <v>0</v>
      </c>
    </row>
    <row r="26" spans="1:9" ht="20.100000000000001" customHeight="1">
      <c r="A26" s="63">
        <v>2</v>
      </c>
      <c r="B26" s="178" t="s">
        <v>325</v>
      </c>
      <c r="C26" s="64" t="s">
        <v>364</v>
      </c>
      <c r="D26" s="269" t="s">
        <v>166</v>
      </c>
      <c r="E26" s="169">
        <v>0</v>
      </c>
      <c r="F26" s="284">
        <v>12.5</v>
      </c>
      <c r="G26" s="162">
        <f t="shared" si="0"/>
        <v>0</v>
      </c>
    </row>
    <row r="27" spans="1:9" ht="20.100000000000001" customHeight="1">
      <c r="A27" s="63">
        <v>3</v>
      </c>
      <c r="B27" s="178" t="s">
        <v>325</v>
      </c>
      <c r="C27" s="64" t="s">
        <v>364</v>
      </c>
      <c r="D27" s="269" t="s">
        <v>166</v>
      </c>
      <c r="E27" s="169">
        <v>0</v>
      </c>
      <c r="F27" s="284">
        <v>12.5</v>
      </c>
      <c r="G27" s="162">
        <f t="shared" si="0"/>
        <v>0</v>
      </c>
    </row>
    <row r="28" spans="1:9" ht="20.100000000000001" customHeight="1">
      <c r="A28" s="63">
        <v>4</v>
      </c>
      <c r="B28" s="178" t="s">
        <v>325</v>
      </c>
      <c r="C28" s="64" t="s">
        <v>364</v>
      </c>
      <c r="D28" s="269" t="s">
        <v>166</v>
      </c>
      <c r="E28" s="169">
        <v>0</v>
      </c>
      <c r="F28" s="284">
        <v>12.5</v>
      </c>
      <c r="G28" s="162">
        <f>E28*F28</f>
        <v>0</v>
      </c>
    </row>
    <row r="29" spans="1:9" s="156" customFormat="1" ht="21" customHeight="1">
      <c r="A29" s="176"/>
      <c r="B29" s="175"/>
      <c r="C29" s="175"/>
      <c r="D29" s="175"/>
      <c r="E29" s="175"/>
      <c r="F29" s="174" t="s">
        <v>86</v>
      </c>
      <c r="G29" s="173">
        <f>SUM(G5:G28)</f>
        <v>0</v>
      </c>
      <c r="H29" s="157"/>
    </row>
    <row r="30" spans="1:9" s="156" customFormat="1">
      <c r="A30" s="161"/>
    </row>
    <row r="31" spans="1:9" s="156" customFormat="1">
      <c r="A31" s="161"/>
      <c r="B31" s="160" t="s">
        <v>139</v>
      </c>
      <c r="C31" s="160"/>
      <c r="D31" s="160"/>
      <c r="E31" s="160"/>
      <c r="F31" s="160"/>
      <c r="G31" s="159">
        <f>G2-G29</f>
        <v>0</v>
      </c>
      <c r="H31" s="158"/>
      <c r="I31" s="157"/>
    </row>
    <row r="32" spans="1:9" ht="15" customHeight="1">
      <c r="G32" s="55"/>
    </row>
    <row r="33" spans="7:7" ht="15" customHeight="1"/>
    <row r="34" spans="7:7" ht="15" customHeight="1">
      <c r="G34" s="56"/>
    </row>
    <row r="35" spans="7:7" ht="15" customHeight="1">
      <c r="G35" s="56"/>
    </row>
  </sheetData>
  <sheetProtection sheet="1" objects="1" scenarios="1"/>
  <mergeCells count="2">
    <mergeCell ref="A2:B2"/>
    <mergeCell ref="A4:B4"/>
  </mergeCells>
  <printOptions horizontalCentered="1"/>
  <pageMargins left="0" right="0" top="1.0236220472440944" bottom="0.74803149606299213" header="0.31496062992125984" footer="0.31496062992125984"/>
  <pageSetup paperSize="9" fitToWidth="0" fitToHeight="0" orientation="portrait" r:id="rId1"/>
  <headerFooter>
    <oddHeader>&amp;RALLEGATO 9</oddHeader>
  </headerFooter>
  <legacyDrawing r:id="rId2"/>
</worksheet>
</file>

<file path=xl/worksheets/sheet29.xml><?xml version="1.0" encoding="utf-8"?>
<worksheet xmlns="http://schemas.openxmlformats.org/spreadsheetml/2006/main" xmlns:r="http://schemas.openxmlformats.org/officeDocument/2006/relationships">
  <sheetPr>
    <tabColor rgb="FF7030A0"/>
  </sheetPr>
  <dimension ref="A1:I17"/>
  <sheetViews>
    <sheetView showGridLines="0" zoomScaleNormal="100" workbookViewId="0">
      <selection activeCell="C6" sqref="C6"/>
    </sheetView>
  </sheetViews>
  <sheetFormatPr defaultColWidth="13" defaultRowHeight="14.25"/>
  <cols>
    <col min="1" max="1" width="3.6640625" style="54" customWidth="1"/>
    <col min="2" max="2" width="57" style="54" customWidth="1"/>
    <col min="3" max="3" width="28" style="54" customWidth="1"/>
    <col min="4" max="4" width="14.6640625" style="54" customWidth="1"/>
    <col min="5" max="5" width="12.6640625" style="54" customWidth="1"/>
    <col min="6" max="6" width="14.33203125" style="54" customWidth="1"/>
    <col min="7" max="251" width="8.88671875" style="54" customWidth="1"/>
    <col min="252" max="252" width="3.6640625" style="54" customWidth="1"/>
    <col min="253" max="253" width="13.33203125" style="54" customWidth="1"/>
    <col min="254" max="254" width="14.44140625" style="54" customWidth="1"/>
    <col min="255" max="255" width="10" style="54" customWidth="1"/>
    <col min="256" max="256" width="10.88671875" style="54" customWidth="1"/>
    <col min="257" max="16384" width="13" style="54"/>
  </cols>
  <sheetData>
    <row r="1" spans="1:9" ht="31.5" customHeight="1">
      <c r="A1" s="1574" t="s">
        <v>269</v>
      </c>
      <c r="B1" s="1574"/>
      <c r="C1" s="1574"/>
      <c r="D1" s="1574"/>
      <c r="E1" s="1574"/>
    </row>
    <row r="2" spans="1:9" ht="31.5" customHeight="1">
      <c r="A2" s="1574" t="str">
        <f>Dati!B4</f>
        <v>2022/2023</v>
      </c>
      <c r="B2" s="1574"/>
      <c r="C2" s="1574"/>
      <c r="D2" s="1574"/>
      <c r="E2" s="1574"/>
    </row>
    <row r="3" spans="1:9" s="156" customFormat="1" ht="15" customHeight="1">
      <c r="A3" s="1572"/>
      <c r="B3" s="1573"/>
      <c r="C3" s="551"/>
      <c r="D3" s="188" t="s">
        <v>125</v>
      </c>
      <c r="E3" s="187">
        <f>'1-M.O.F. PA '!E15</f>
        <v>0</v>
      </c>
      <c r="F3" s="54"/>
      <c r="G3" s="54"/>
      <c r="H3" s="54"/>
      <c r="I3" s="54"/>
    </row>
    <row r="4" spans="1:9" s="156" customFormat="1" ht="15" customHeight="1">
      <c r="A4" s="550"/>
      <c r="B4" s="986"/>
      <c r="C4" s="54"/>
      <c r="D4" s="54"/>
      <c r="E4" s="54"/>
      <c r="F4" s="54"/>
      <c r="G4" s="54"/>
      <c r="H4" s="54"/>
      <c r="I4" s="54"/>
    </row>
    <row r="5" spans="1:9" s="156" customFormat="1" ht="29.25" customHeight="1">
      <c r="A5" s="988" t="s">
        <v>155</v>
      </c>
      <c r="B5" s="989" t="s">
        <v>242</v>
      </c>
      <c r="C5" s="990" t="s">
        <v>156</v>
      </c>
      <c r="D5" s="989"/>
      <c r="E5" s="987" t="s">
        <v>274</v>
      </c>
      <c r="F5" s="54"/>
      <c r="G5" s="54"/>
      <c r="H5" s="54"/>
      <c r="I5" s="54"/>
    </row>
    <row r="6" spans="1:9" ht="20.100000000000001" customHeight="1">
      <c r="A6" s="991">
        <f>'4-FFSS'!A5</f>
        <v>1</v>
      </c>
      <c r="B6" s="985" t="str">
        <f>'4-FFSS'!B5</f>
        <v>Gestione del Piano dell'Offerta Formativa</v>
      </c>
      <c r="C6" s="155" t="s">
        <v>975</v>
      </c>
      <c r="D6" s="291">
        <f t="shared" ref="D6:D11" si="0">$E$3*E6</f>
        <v>0</v>
      </c>
      <c r="E6" s="247">
        <f>'4-FFSS'!D5</f>
        <v>0</v>
      </c>
    </row>
    <row r="7" spans="1:9" ht="20.100000000000001" customHeight="1">
      <c r="A7" s="991">
        <f>'4-FFSS'!A6</f>
        <v>2</v>
      </c>
      <c r="B7" s="985" t="str">
        <f>'4-FFSS'!B6</f>
        <v>Sostegno al lavoro docenti</v>
      </c>
      <c r="C7" s="155" t="s">
        <v>975</v>
      </c>
      <c r="D7" s="291">
        <f t="shared" si="0"/>
        <v>0</v>
      </c>
      <c r="E7" s="247">
        <f>'4-FFSS'!D6</f>
        <v>0</v>
      </c>
    </row>
    <row r="8" spans="1:9" ht="20.100000000000001" customHeight="1">
      <c r="A8" s="991">
        <f>'4-FFSS'!A7</f>
        <v>3</v>
      </c>
      <c r="B8" s="985" t="str">
        <f>'4-FFSS'!B7</f>
        <v>Coordinamento della progettazione e degli interventi sugli alunni BES</v>
      </c>
      <c r="C8" s="155" t="s">
        <v>975</v>
      </c>
      <c r="D8" s="291">
        <f t="shared" si="0"/>
        <v>0</v>
      </c>
      <c r="E8" s="247">
        <f>'4-FFSS'!D7</f>
        <v>0</v>
      </c>
    </row>
    <row r="9" spans="1:9" ht="20.100000000000001" customHeight="1">
      <c r="A9" s="991">
        <f>'4-FFSS'!A8</f>
        <v>4</v>
      </c>
      <c r="B9" s="985" t="str">
        <f>'4-FFSS'!B8</f>
        <v>Continuità e orientamento</v>
      </c>
      <c r="C9" s="155" t="s">
        <v>975</v>
      </c>
      <c r="D9" s="291">
        <f t="shared" si="0"/>
        <v>0</v>
      </c>
      <c r="E9" s="247">
        <f>'4-FFSS'!D8</f>
        <v>0</v>
      </c>
    </row>
    <row r="10" spans="1:9" ht="20.100000000000001" customHeight="1">
      <c r="A10" s="991">
        <f>'4-FFSS'!A9</f>
        <v>5</v>
      </c>
      <c r="B10" s="985" t="str">
        <f>'4-FFSS'!B9</f>
        <v>Coordinamento della progettazione e degli interventi sugli alunni BES</v>
      </c>
      <c r="C10" s="155" t="s">
        <v>975</v>
      </c>
      <c r="D10" s="291">
        <f t="shared" si="0"/>
        <v>0</v>
      </c>
      <c r="E10" s="247">
        <f>'4-FFSS'!D9</f>
        <v>0</v>
      </c>
    </row>
    <row r="11" spans="1:9" ht="20.100000000000001" customHeight="1">
      <c r="A11" s="991">
        <f>'4-FFSS'!A10</f>
        <v>6</v>
      </c>
      <c r="B11" s="985" t="str">
        <f>'4-FFSS'!B10</f>
        <v>Continuità e orientamento</v>
      </c>
      <c r="C11" s="155" t="s">
        <v>975</v>
      </c>
      <c r="D11" s="291">
        <f t="shared" si="0"/>
        <v>0</v>
      </c>
      <c r="E11" s="247">
        <f>'4-FFSS'!D10</f>
        <v>0</v>
      </c>
    </row>
    <row r="12" spans="1:9" s="156" customFormat="1" ht="15" customHeight="1">
      <c r="A12" s="1575" t="s">
        <v>140</v>
      </c>
      <c r="B12" s="1576"/>
      <c r="C12" s="1577"/>
      <c r="D12" s="186">
        <f>SUM(D6:D11)</f>
        <v>0</v>
      </c>
      <c r="E12" s="87">
        <f>SUM(E6:E11)</f>
        <v>0</v>
      </c>
      <c r="F12" s="54"/>
      <c r="G12" s="54"/>
      <c r="H12" s="54"/>
      <c r="I12" s="54"/>
    </row>
    <row r="13" spans="1:9" s="156" customFormat="1" ht="21" customHeight="1">
      <c r="A13" s="161"/>
      <c r="D13" s="160" t="s">
        <v>139</v>
      </c>
      <c r="E13" s="185">
        <f>E3-D12</f>
        <v>0</v>
      </c>
      <c r="F13" s="54"/>
      <c r="G13" s="54"/>
      <c r="H13" s="54"/>
      <c r="I13" s="54"/>
    </row>
    <row r="14" spans="1:9" ht="15" customHeight="1">
      <c r="D14" s="55"/>
    </row>
    <row r="15" spans="1:9" ht="15" customHeight="1"/>
    <row r="16" spans="1:9" ht="15" customHeight="1"/>
    <row r="17" ht="15" customHeight="1"/>
  </sheetData>
  <sheetProtection sheet="1" objects="1" scenarios="1"/>
  <mergeCells count="4">
    <mergeCell ref="A3:B3"/>
    <mergeCell ref="A1:E1"/>
    <mergeCell ref="A2:E2"/>
    <mergeCell ref="A12:C12"/>
  </mergeCells>
  <printOptions horizontalCentered="1"/>
  <pageMargins left="0.70866141732283472" right="0.70866141732283472" top="1.0236220472440944" bottom="0.74803149606299213" header="0.31496062992125984" footer="0.31496062992125984"/>
  <pageSetup paperSize="9" fitToWidth="0" fitToHeight="0" orientation="landscape" r:id="rId1"/>
  <headerFooter>
    <oddHeader>&amp;RALLEGATO 4</oddHeader>
  </headerFooter>
  <legacyDrawing r:id="rId2"/>
</worksheet>
</file>

<file path=xl/worksheets/sheet3.xml><?xml version="1.0" encoding="utf-8"?>
<worksheet xmlns="http://schemas.openxmlformats.org/spreadsheetml/2006/main" xmlns:r="http://schemas.openxmlformats.org/officeDocument/2006/relationships">
  <sheetPr>
    <tabColor rgb="FFFFFF00"/>
  </sheetPr>
  <dimension ref="A1:G17"/>
  <sheetViews>
    <sheetView showGridLines="0" zoomScaleNormal="100" workbookViewId="0">
      <selection activeCell="D11" sqref="D11"/>
    </sheetView>
  </sheetViews>
  <sheetFormatPr defaultRowHeight="15"/>
  <cols>
    <col min="1" max="1" width="60.5546875" style="327" customWidth="1"/>
    <col min="2" max="2" width="8.77734375" style="327" customWidth="1"/>
    <col min="3" max="3" width="14.6640625" style="327" customWidth="1"/>
    <col min="4" max="4" width="15.109375" style="327" customWidth="1"/>
    <col min="6" max="7" width="10.44140625" bestFit="1" customWidth="1"/>
  </cols>
  <sheetData>
    <row r="1" spans="1:7" ht="18">
      <c r="A1" s="1017" t="s">
        <v>738</v>
      </c>
      <c r="B1" s="1017"/>
      <c r="C1" s="1017"/>
      <c r="D1" s="1017"/>
    </row>
    <row r="2" spans="1:7">
      <c r="A2" s="328"/>
      <c r="B2" s="328"/>
      <c r="C2" s="328"/>
      <c r="D2" s="328"/>
    </row>
    <row r="3" spans="1:7" ht="24" thickBot="1">
      <c r="A3" s="1018" t="s">
        <v>197</v>
      </c>
      <c r="B3" s="1018"/>
      <c r="C3" s="1018"/>
      <c r="D3" s="1018"/>
    </row>
    <row r="4" spans="1:7" ht="21.75" customHeight="1" thickTop="1" thickBot="1">
      <c r="A4" s="534">
        <f>'1-M.O.F. PA '!C15</f>
        <v>0</v>
      </c>
      <c r="B4" s="525" t="s">
        <v>736</v>
      </c>
      <c r="C4" s="525" t="s">
        <v>739</v>
      </c>
      <c r="D4" s="525" t="s">
        <v>740</v>
      </c>
    </row>
    <row r="5" spans="1:7" s="518" customFormat="1" ht="17.25" customHeight="1" thickTop="1" thickBot="1">
      <c r="A5" s="515" t="s">
        <v>989</v>
      </c>
      <c r="B5" s="523">
        <v>1</v>
      </c>
      <c r="C5" s="524">
        <v>1429.81</v>
      </c>
      <c r="D5" s="527">
        <f>C5/(1+32.7%)</f>
        <v>1077.4755086661644</v>
      </c>
    </row>
    <row r="6" spans="1:7" s="518" customFormat="1" ht="17.25" customHeight="1" thickTop="1" thickBot="1">
      <c r="A6" s="515" t="s">
        <v>990</v>
      </c>
      <c r="B6" s="516">
        <v>1</v>
      </c>
      <c r="C6" s="517">
        <v>607.84</v>
      </c>
      <c r="D6" s="528">
        <f>C6/(1+32.7%)</f>
        <v>458.0557648831952</v>
      </c>
      <c r="G6" s="519"/>
    </row>
    <row r="7" spans="1:7" s="518" customFormat="1" ht="23.25" customHeight="1" thickTop="1" thickBot="1">
      <c r="A7" s="520" t="s">
        <v>991</v>
      </c>
      <c r="B7" s="530">
        <f>(A4-D5-D6)/D7</f>
        <v>-56.838214783821478</v>
      </c>
      <c r="C7" s="517">
        <v>35.85</v>
      </c>
      <c r="D7" s="529">
        <f>C7/(1+32.7%)</f>
        <v>27.015825169555391</v>
      </c>
      <c r="F7" s="519"/>
    </row>
    <row r="8" spans="1:7" ht="6" customHeight="1" thickTop="1">
      <c r="A8" s="328"/>
      <c r="F8" s="514"/>
    </row>
    <row r="9" spans="1:7" ht="24" thickBot="1">
      <c r="A9" s="1018" t="s">
        <v>993</v>
      </c>
      <c r="B9" s="1018"/>
      <c r="C9" s="1018"/>
      <c r="D9" s="1018"/>
    </row>
    <row r="10" spans="1:7" ht="21.75" customHeight="1" thickTop="1" thickBot="1">
      <c r="A10" s="534">
        <f>'1-M.O.F. PA '!C17</f>
        <v>0</v>
      </c>
      <c r="B10" s="525" t="s">
        <v>736</v>
      </c>
      <c r="C10" s="525" t="s">
        <v>737</v>
      </c>
      <c r="D10" s="525" t="s">
        <v>737</v>
      </c>
    </row>
    <row r="11" spans="1:7" ht="25.5" customHeight="1" thickTop="1" thickBot="1">
      <c r="A11" s="520" t="s">
        <v>992</v>
      </c>
      <c r="B11" s="531">
        <f>A10/D11</f>
        <v>0</v>
      </c>
      <c r="C11" s="526">
        <v>150.69999999999999</v>
      </c>
      <c r="D11" s="527">
        <f>C11/(1+32.7%)</f>
        <v>113.56443104747551</v>
      </c>
    </row>
    <row r="12" spans="1:7" ht="6" customHeight="1" thickTop="1"/>
    <row r="13" spans="1:7" ht="23.25">
      <c r="A13" s="1019" t="s">
        <v>551</v>
      </c>
      <c r="B13" s="1019"/>
      <c r="C13"/>
      <c r="D13"/>
    </row>
    <row r="14" spans="1:7" ht="21.75" customHeight="1">
      <c r="A14" s="521" t="s">
        <v>748</v>
      </c>
      <c r="B14" s="530">
        <v>1</v>
      </c>
    </row>
    <row r="16" spans="1:7" ht="28.5" customHeight="1">
      <c r="A16" s="522" t="s">
        <v>741</v>
      </c>
      <c r="B16" s="533">
        <f>B14+B11+B7</f>
        <v>-55.838214783821478</v>
      </c>
      <c r="C16"/>
      <c r="D16"/>
    </row>
    <row r="17" spans="2:2">
      <c r="B17" s="532"/>
    </row>
  </sheetData>
  <sheetProtection sheet="1" objects="1" scenarios="1"/>
  <mergeCells count="4">
    <mergeCell ref="A1:D1"/>
    <mergeCell ref="A3:D3"/>
    <mergeCell ref="A9:D9"/>
    <mergeCell ref="A13:B13"/>
  </mergeCells>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0.xml><?xml version="1.0" encoding="utf-8"?>
<worksheet xmlns="http://schemas.openxmlformats.org/spreadsheetml/2006/main" xmlns:r="http://schemas.openxmlformats.org/officeDocument/2006/relationships">
  <sheetPr>
    <tabColor rgb="FF7030A0"/>
  </sheetPr>
  <dimension ref="A1:J22"/>
  <sheetViews>
    <sheetView showGridLines="0" zoomScaleNormal="100" workbookViewId="0">
      <selection activeCell="G4" sqref="G4"/>
    </sheetView>
  </sheetViews>
  <sheetFormatPr defaultColWidth="9.88671875" defaultRowHeight="12.75"/>
  <cols>
    <col min="1" max="1" width="4.5546875" style="116" customWidth="1"/>
    <col min="2" max="2" width="23.44140625" style="116" customWidth="1"/>
    <col min="3" max="3" width="11.33203125" style="116" customWidth="1"/>
    <col min="4" max="4" width="15.33203125" style="116" customWidth="1"/>
    <col min="5" max="5" width="12.109375" style="116" customWidth="1"/>
    <col min="6" max="6" width="11.109375" style="116" customWidth="1"/>
    <col min="7" max="7" width="9.5546875" style="116" customWidth="1"/>
    <col min="8" max="8" width="15.88671875" style="116" customWidth="1"/>
    <col min="9" max="9" width="9.109375" style="116" customWidth="1"/>
    <col min="10" max="10" width="10.33203125" style="116" bestFit="1" customWidth="1"/>
    <col min="11" max="253" width="9.109375" style="116" customWidth="1"/>
    <col min="254" max="254" width="4.5546875" style="116" customWidth="1"/>
    <col min="255" max="255" width="17.5546875" style="116" customWidth="1"/>
    <col min="256" max="16384" width="9.88671875" style="116"/>
  </cols>
  <sheetData>
    <row r="1" spans="1:10" ht="23.25" customHeight="1">
      <c r="A1" s="1578" t="s">
        <v>268</v>
      </c>
      <c r="B1" s="1578"/>
      <c r="C1" s="1578"/>
      <c r="D1" s="1578"/>
      <c r="E1" s="1578"/>
      <c r="F1" s="1578"/>
      <c r="G1" s="1578"/>
      <c r="H1" s="1578"/>
      <c r="I1" s="115"/>
    </row>
    <row r="2" spans="1:10" s="118" customFormat="1" ht="26.25" customHeight="1">
      <c r="A2" s="1579" t="str">
        <f>Dati!B4</f>
        <v>2022/2023</v>
      </c>
      <c r="B2" s="1579"/>
      <c r="C2" s="1579"/>
      <c r="D2" s="1579"/>
      <c r="E2" s="1579"/>
      <c r="F2" s="1579"/>
      <c r="G2" s="1579"/>
      <c r="H2" s="1579"/>
      <c r="I2" s="117"/>
    </row>
    <row r="3" spans="1:10" ht="72" customHeight="1">
      <c r="A3" s="119" t="s">
        <v>155</v>
      </c>
      <c r="B3" s="119" t="s">
        <v>156</v>
      </c>
      <c r="C3" s="120" t="s">
        <v>157</v>
      </c>
      <c r="D3" s="120" t="s">
        <v>158</v>
      </c>
      <c r="E3" s="120" t="s">
        <v>159</v>
      </c>
      <c r="F3" s="120" t="s">
        <v>160</v>
      </c>
      <c r="G3" s="120" t="s">
        <v>161</v>
      </c>
      <c r="H3" s="120" t="s">
        <v>125</v>
      </c>
    </row>
    <row r="4" spans="1:10" s="124" customFormat="1" ht="30" customHeight="1">
      <c r="A4" s="121">
        <f>'5-GSS'!A5</f>
        <v>1</v>
      </c>
      <c r="B4" s="984"/>
      <c r="C4" s="121">
        <f>'5-GSS'!C5</f>
        <v>35</v>
      </c>
      <c r="D4" s="122">
        <f>'5-GSS'!D5</f>
        <v>2819.78</v>
      </c>
      <c r="E4" s="122">
        <f>D4/78</f>
        <v>36.15102564102564</v>
      </c>
      <c r="F4" s="123">
        <f>E4+E4*10%</f>
        <v>39.766128205128204</v>
      </c>
      <c r="G4" s="154">
        <v>0</v>
      </c>
      <c r="H4" s="123">
        <f>ROUND(G4*24*F4,2)</f>
        <v>0</v>
      </c>
      <c r="J4" s="128"/>
    </row>
    <row r="5" spans="1:10" s="124" customFormat="1" ht="30" customHeight="1">
      <c r="A5" s="121">
        <f>'5-GSS'!A6</f>
        <v>2</v>
      </c>
      <c r="B5" s="984"/>
      <c r="C5" s="121">
        <f>'5-GSS'!C6</f>
        <v>28</v>
      </c>
      <c r="D5" s="122">
        <f>'5-GSS'!D6</f>
        <v>2583.62</v>
      </c>
      <c r="E5" s="122">
        <f>D5/78</f>
        <v>33.123333333333335</v>
      </c>
      <c r="F5" s="123">
        <f>E5+E5*10%</f>
        <v>36.43566666666667</v>
      </c>
      <c r="G5" s="154">
        <v>0</v>
      </c>
      <c r="H5" s="123">
        <f>ROUND(G5*24*F5,2)</f>
        <v>0</v>
      </c>
      <c r="J5" s="128"/>
    </row>
    <row r="6" spans="1:10" s="124" customFormat="1" ht="30" customHeight="1">
      <c r="A6" s="121">
        <f>'5-GSS'!A7</f>
        <v>3</v>
      </c>
      <c r="B6" s="984"/>
      <c r="C6" s="121">
        <f>'5-GSS'!C7</f>
        <v>28</v>
      </c>
      <c r="D6" s="122">
        <f>'5-GSS'!D7</f>
        <v>2583.62</v>
      </c>
      <c r="E6" s="122">
        <f>D6/78</f>
        <v>33.123333333333335</v>
      </c>
      <c r="F6" s="123">
        <f>E6+E6*10%</f>
        <v>36.43566666666667</v>
      </c>
      <c r="G6" s="154">
        <v>0</v>
      </c>
      <c r="H6" s="123">
        <f>ROUND(G6*24*F6,2)</f>
        <v>0</v>
      </c>
      <c r="J6" s="128"/>
    </row>
    <row r="7" spans="1:10" s="124" customFormat="1" ht="30" customHeight="1">
      <c r="A7" s="121">
        <f>'5-GSS'!A8</f>
        <v>4</v>
      </c>
      <c r="B7" s="984"/>
      <c r="C7" s="121">
        <f>'5-GSS'!C8</f>
        <v>0</v>
      </c>
      <c r="D7" s="122">
        <f>'5-GSS'!D8</f>
        <v>1820.88</v>
      </c>
      <c r="E7" s="122">
        <f>D7/78</f>
        <v>23.344615384615388</v>
      </c>
      <c r="F7" s="123">
        <f>E7+E7*10%</f>
        <v>25.679076923076927</v>
      </c>
      <c r="G7" s="154">
        <v>0</v>
      </c>
      <c r="H7" s="123">
        <f>ROUND(G7*24*F7,2)</f>
        <v>0</v>
      </c>
      <c r="J7" s="128"/>
    </row>
    <row r="8" spans="1:10" s="124" customFormat="1" ht="30" customHeight="1">
      <c r="A8" s="1193" t="s">
        <v>162</v>
      </c>
      <c r="B8" s="1193"/>
      <c r="C8" s="1193"/>
      <c r="D8" s="1193"/>
      <c r="E8" s="1193"/>
      <c r="F8" s="1193"/>
      <c r="G8" s="138">
        <f>SUM(G6:G7)</f>
        <v>0</v>
      </c>
      <c r="H8" s="125">
        <f>ROUND(SUM(H6:H7),2)</f>
        <v>0</v>
      </c>
    </row>
    <row r="9" spans="1:10" s="124" customFormat="1" ht="30" customHeight="1">
      <c r="B9" s="126"/>
      <c r="C9" s="126"/>
      <c r="D9" s="126"/>
      <c r="E9" s="126"/>
      <c r="F9" s="126"/>
      <c r="G9" s="127" t="s">
        <v>75</v>
      </c>
      <c r="H9" s="128">
        <f>'1-M.O.F. PA '!E21</f>
        <v>0</v>
      </c>
    </row>
    <row r="10" spans="1:10" s="124" customFormat="1" ht="30" customHeight="1">
      <c r="B10" s="126"/>
      <c r="C10" s="126"/>
      <c r="D10" s="126"/>
      <c r="E10" s="126"/>
      <c r="F10" s="126"/>
      <c r="G10" s="127" t="s">
        <v>163</v>
      </c>
      <c r="H10" s="128">
        <f>H9-H8</f>
        <v>0</v>
      </c>
    </row>
    <row r="11" spans="1:10" s="124" customFormat="1" ht="15" customHeight="1">
      <c r="G11" s="129"/>
      <c r="H11" s="128"/>
    </row>
    <row r="12" spans="1:10" s="124" customFormat="1" ht="15" customHeight="1">
      <c r="A12" s="130"/>
      <c r="B12" s="128"/>
      <c r="C12" s="128"/>
      <c r="D12" s="128"/>
      <c r="G12" s="129"/>
      <c r="H12" s="128"/>
    </row>
    <row r="13" spans="1:10" s="124" customFormat="1" ht="15" customHeight="1">
      <c r="B13" s="128"/>
      <c r="C13" s="128"/>
      <c r="D13" s="128"/>
      <c r="G13" s="129"/>
      <c r="H13" s="128"/>
    </row>
    <row r="14" spans="1:10" s="124" customFormat="1" ht="24.95" customHeight="1">
      <c r="B14" s="128"/>
      <c r="C14" s="128"/>
      <c r="D14" s="128"/>
    </row>
    <row r="15" spans="1:10" s="124" customFormat="1" ht="24.95" customHeight="1">
      <c r="B15" s="128"/>
      <c r="C15" s="128"/>
      <c r="D15" s="128"/>
      <c r="E15" s="126"/>
      <c r="F15" s="131"/>
    </row>
    <row r="16" spans="1:10" s="124" customFormat="1">
      <c r="B16" s="128"/>
      <c r="C16" s="128"/>
      <c r="D16" s="128"/>
      <c r="E16" s="132"/>
      <c r="F16" s="133"/>
    </row>
    <row r="17" spans="3:8" s="124" customFormat="1">
      <c r="C17" s="134"/>
      <c r="D17" s="128"/>
      <c r="E17" s="128"/>
      <c r="F17" s="133"/>
      <c r="H17" s="128"/>
    </row>
    <row r="18" spans="3:8" s="124" customFormat="1">
      <c r="C18" s="135"/>
      <c r="D18" s="128"/>
      <c r="E18" s="136"/>
      <c r="F18" s="133"/>
      <c r="G18" s="137"/>
    </row>
    <row r="19" spans="3:8" s="124" customFormat="1"/>
    <row r="20" spans="3:8" s="124" customFormat="1"/>
    <row r="21" spans="3:8" s="124" customFormat="1"/>
    <row r="22" spans="3:8" s="124" customFormat="1"/>
  </sheetData>
  <sheetProtection sheet="1" objects="1" scenarios="1"/>
  <mergeCells count="3">
    <mergeCell ref="A1:H1"/>
    <mergeCell ref="A2:H2"/>
    <mergeCell ref="A8:F8"/>
  </mergeCells>
  <printOptions horizontalCentered="1"/>
  <pageMargins left="0" right="0" top="1.3385826771653544" bottom="0.74803149606299213" header="0.47244094488188981" footer="0.31496062992125984"/>
  <pageSetup paperSize="9" orientation="landscape" r:id="rId1"/>
  <headerFooter alignWithMargins="0">
    <oddHeader>&amp;RALLEGATO 5</oddHeader>
  </headerFooter>
  <legacyDrawing r:id="rId2"/>
</worksheet>
</file>

<file path=xl/worksheets/sheet31.xml><?xml version="1.0" encoding="utf-8"?>
<worksheet xmlns="http://schemas.openxmlformats.org/spreadsheetml/2006/main" xmlns:r="http://schemas.openxmlformats.org/officeDocument/2006/relationships">
  <sheetPr codeName="Foglio14">
    <tabColor rgb="FF7030A0"/>
  </sheetPr>
  <dimension ref="A1:Y49"/>
  <sheetViews>
    <sheetView showGridLines="0" zoomScale="115" zoomScaleNormal="115" workbookViewId="0">
      <pane ySplit="1" topLeftCell="A8" activePane="bottomLeft" state="frozen"/>
      <selection activeCell="A13" sqref="A13:S13"/>
      <selection pane="bottomLeft" activeCell="E15" sqref="E15"/>
    </sheetView>
  </sheetViews>
  <sheetFormatPr defaultColWidth="8.88671875" defaultRowHeight="12.75"/>
  <cols>
    <col min="1" max="1" width="3" style="22" customWidth="1"/>
    <col min="2" max="2" width="6.109375" style="24" customWidth="1"/>
    <col min="3" max="3" width="13.6640625" style="22" customWidth="1"/>
    <col min="4" max="4" width="16.44140625" style="22" customWidth="1"/>
    <col min="5" max="5" width="5.5546875" style="22" customWidth="1"/>
    <col min="6" max="6" width="6.44140625" style="22" customWidth="1"/>
    <col min="7" max="7" width="7.109375" style="22" customWidth="1"/>
    <col min="8" max="8" width="9" style="22" customWidth="1"/>
    <col min="9" max="9" width="4.109375" style="22" hidden="1" customWidth="1"/>
    <col min="10" max="10" width="6.109375" style="22" hidden="1" customWidth="1"/>
    <col min="11" max="11" width="5.6640625" style="22" hidden="1" customWidth="1"/>
    <col min="12" max="12" width="4.6640625" style="22" customWidth="1"/>
    <col min="13" max="13" width="4.44140625" style="22" customWidth="1"/>
    <col min="14" max="14" width="3.5546875" style="22" customWidth="1"/>
    <col min="15" max="15" width="4.33203125" style="22" customWidth="1"/>
    <col min="16" max="16" width="4.44140625" style="22" customWidth="1"/>
    <col min="17" max="17" width="4.44140625" style="22" hidden="1" customWidth="1"/>
    <col min="18" max="21" width="4.44140625" style="22" customWidth="1"/>
    <col min="22" max="23" width="5.109375" style="22" customWidth="1"/>
    <col min="24" max="24" width="10.6640625" style="22" customWidth="1"/>
    <col min="25" max="25" width="11.6640625" style="23" customWidth="1"/>
    <col min="26" max="16384" width="8.88671875" style="22"/>
  </cols>
  <sheetData>
    <row r="1" spans="1:24" s="27" customFormat="1" ht="157.5" customHeight="1">
      <c r="A1" s="1581" t="s">
        <v>267</v>
      </c>
      <c r="B1" s="1582"/>
      <c r="C1" s="1583" t="str">
        <f>Dati!B4</f>
        <v>2022/2023</v>
      </c>
      <c r="D1" s="1584"/>
      <c r="E1" s="37">
        <f>'7-STRAORD ATA'!B13</f>
        <v>0</v>
      </c>
      <c r="F1" s="37" t="str">
        <f>'7-STRAORD ATA'!B9</f>
        <v>art. 88, comma 2, lettera e)</v>
      </c>
      <c r="G1" s="37" t="s">
        <v>525</v>
      </c>
      <c r="H1" s="37" t="str">
        <f>'7-STRAORD ATA'!B7</f>
        <v>art. 88, comma 2, lettera k)</v>
      </c>
      <c r="I1" s="37"/>
      <c r="J1" s="37" t="e">
        <f>'7-STRAORD ATA'!#REF!</f>
        <v>#REF!</v>
      </c>
      <c r="K1" s="37" t="e">
        <f>'7-STRAORD ATA'!#REF!</f>
        <v>#REF!</v>
      </c>
      <c r="L1" s="37" t="str">
        <f>'7-STRAORD ATA'!B35</f>
        <v>art. 88, comma 2, lettera k)</v>
      </c>
      <c r="M1" s="37" t="str">
        <f>'7-STRAORD ATA'!B36</f>
        <v>art. 88, comma 2, lettera k)</v>
      </c>
      <c r="N1" s="37" t="str">
        <f>'7-STRAORD ATA'!B37</f>
        <v>art. 88, comma 2, lettera k)</v>
      </c>
      <c r="O1" s="37" t="str">
        <f>'7-STRAORD ATA'!B38</f>
        <v>art. 88, comma 2, lettera k)</v>
      </c>
      <c r="P1" s="37" t="str">
        <f>'7-STRAORD ATA'!B39</f>
        <v>art. 88, comma 2, lettera k)</v>
      </c>
      <c r="Q1" s="37" t="str">
        <f>'7-STRAORD ATA'!B43</f>
        <v>art. 88, comma 2, lettera k)</v>
      </c>
      <c r="R1" s="37" t="s">
        <v>524</v>
      </c>
      <c r="S1" s="37" t="s">
        <v>526</v>
      </c>
      <c r="T1" s="37" t="str">
        <f>'7-STRAORD ATA'!B40</f>
        <v>art. 88, comma 2, lettera k)</v>
      </c>
      <c r="U1" s="37" t="str">
        <f>'7-STRAORD ATA'!B41</f>
        <v>art. 88, comma 2, lettera k)</v>
      </c>
      <c r="V1" s="36" t="s">
        <v>167</v>
      </c>
      <c r="W1" s="36" t="s">
        <v>166</v>
      </c>
      <c r="X1" s="35" t="s">
        <v>66</v>
      </c>
    </row>
    <row r="2" spans="1:24" s="27" customFormat="1" ht="15.75" customHeight="1">
      <c r="A2" s="39"/>
      <c r="B2" s="40" t="s">
        <v>175</v>
      </c>
      <c r="C2" s="38" t="s">
        <v>174</v>
      </c>
      <c r="D2" s="38" t="s">
        <v>173</v>
      </c>
      <c r="E2" s="47">
        <v>1</v>
      </c>
      <c r="F2" s="47">
        <v>2</v>
      </c>
      <c r="G2" s="47">
        <v>2</v>
      </c>
      <c r="H2" s="47">
        <v>3</v>
      </c>
      <c r="I2" s="47">
        <v>4</v>
      </c>
      <c r="J2" s="47">
        <v>5</v>
      </c>
      <c r="K2" s="47">
        <v>6</v>
      </c>
      <c r="L2" s="47">
        <v>4</v>
      </c>
      <c r="M2" s="47">
        <v>5</v>
      </c>
      <c r="N2" s="47">
        <v>6</v>
      </c>
      <c r="O2" s="47">
        <v>7</v>
      </c>
      <c r="P2" s="47">
        <v>8</v>
      </c>
      <c r="Q2" s="47">
        <v>10</v>
      </c>
      <c r="R2" s="47">
        <v>9</v>
      </c>
      <c r="S2" s="47">
        <v>10</v>
      </c>
      <c r="T2" s="47">
        <v>11</v>
      </c>
      <c r="U2" s="47">
        <v>12</v>
      </c>
      <c r="V2" s="1589" t="s">
        <v>172</v>
      </c>
      <c r="W2" s="1590"/>
      <c r="X2" s="34" t="s">
        <v>171</v>
      </c>
    </row>
    <row r="3" spans="1:24" s="27" customFormat="1" ht="12" customHeight="1">
      <c r="A3" s="38">
        <v>1</v>
      </c>
      <c r="B3" s="324" t="s">
        <v>167</v>
      </c>
      <c r="C3" s="50"/>
      <c r="D3" s="50"/>
      <c r="E3" s="95"/>
      <c r="F3" s="95"/>
      <c r="G3" s="95"/>
      <c r="H3" s="95"/>
      <c r="I3" s="95">
        <v>0</v>
      </c>
      <c r="J3" s="95"/>
      <c r="K3" s="95"/>
      <c r="L3" s="96"/>
      <c r="M3" s="97"/>
      <c r="N3" s="97"/>
      <c r="O3" s="97"/>
      <c r="P3" s="97"/>
      <c r="Q3" s="98"/>
      <c r="R3" s="97"/>
      <c r="S3" s="97"/>
      <c r="T3" s="97"/>
      <c r="U3" s="98"/>
      <c r="V3" s="102">
        <f t="shared" ref="V3:V10" si="0">SUM(E3:K3)</f>
        <v>0</v>
      </c>
      <c r="W3" s="89"/>
      <c r="X3" s="48">
        <f t="shared" ref="X3:X10" si="1">V3*14.5</f>
        <v>0</v>
      </c>
    </row>
    <row r="4" spans="1:24" s="27" customFormat="1" ht="12" customHeight="1">
      <c r="A4" s="38">
        <v>2</v>
      </c>
      <c r="B4" s="324" t="s">
        <v>167</v>
      </c>
      <c r="C4" s="50"/>
      <c r="D4" s="50"/>
      <c r="E4" s="95"/>
      <c r="F4" s="95"/>
      <c r="G4" s="95"/>
      <c r="H4" s="95"/>
      <c r="I4" s="95"/>
      <c r="J4" s="95"/>
      <c r="K4" s="95"/>
      <c r="L4" s="99"/>
      <c r="M4" s="100"/>
      <c r="N4" s="100"/>
      <c r="O4" s="100"/>
      <c r="P4" s="100"/>
      <c r="Q4" s="101"/>
      <c r="R4" s="100"/>
      <c r="S4" s="100"/>
      <c r="T4" s="100"/>
      <c r="U4" s="101"/>
      <c r="V4" s="102">
        <f t="shared" si="0"/>
        <v>0</v>
      </c>
      <c r="W4" s="89"/>
      <c r="X4" s="48">
        <f t="shared" si="1"/>
        <v>0</v>
      </c>
    </row>
    <row r="5" spans="1:24" s="27" customFormat="1" ht="12" customHeight="1">
      <c r="A5" s="38">
        <v>3</v>
      </c>
      <c r="B5" s="324" t="s">
        <v>167</v>
      </c>
      <c r="C5" s="50"/>
      <c r="D5" s="50"/>
      <c r="E5" s="95"/>
      <c r="F5" s="95"/>
      <c r="G5" s="95"/>
      <c r="H5" s="95"/>
      <c r="I5" s="95"/>
      <c r="J5" s="95"/>
      <c r="K5" s="95"/>
      <c r="L5" s="99"/>
      <c r="M5" s="100"/>
      <c r="N5" s="100"/>
      <c r="O5" s="100"/>
      <c r="P5" s="100"/>
      <c r="Q5" s="101"/>
      <c r="R5" s="100"/>
      <c r="S5" s="100"/>
      <c r="T5" s="100"/>
      <c r="U5" s="101"/>
      <c r="V5" s="102">
        <f t="shared" si="0"/>
        <v>0</v>
      </c>
      <c r="W5" s="89"/>
      <c r="X5" s="48">
        <f>V5*14.5</f>
        <v>0</v>
      </c>
    </row>
    <row r="6" spans="1:24" s="27" customFormat="1" ht="12" customHeight="1">
      <c r="A6" s="38">
        <v>4</v>
      </c>
      <c r="B6" s="324" t="s">
        <v>167</v>
      </c>
      <c r="C6" s="50"/>
      <c r="D6" s="50"/>
      <c r="E6" s="95"/>
      <c r="F6" s="95"/>
      <c r="G6" s="95"/>
      <c r="H6" s="95"/>
      <c r="I6" s="95"/>
      <c r="J6" s="95"/>
      <c r="K6" s="95"/>
      <c r="L6" s="99"/>
      <c r="M6" s="100"/>
      <c r="N6" s="100"/>
      <c r="O6" s="100"/>
      <c r="P6" s="100"/>
      <c r="Q6" s="101"/>
      <c r="R6" s="100"/>
      <c r="S6" s="100"/>
      <c r="T6" s="100"/>
      <c r="U6" s="101"/>
      <c r="V6" s="102">
        <f t="shared" si="0"/>
        <v>0</v>
      </c>
      <c r="W6" s="89"/>
      <c r="X6" s="48">
        <f>V6*14.5</f>
        <v>0</v>
      </c>
    </row>
    <row r="7" spans="1:24" s="27" customFormat="1" ht="12" customHeight="1">
      <c r="A7" s="38">
        <v>5</v>
      </c>
      <c r="B7" s="324" t="s">
        <v>167</v>
      </c>
      <c r="C7" s="50"/>
      <c r="D7" s="50"/>
      <c r="E7" s="95"/>
      <c r="F7" s="95"/>
      <c r="G7" s="95"/>
      <c r="H7" s="95"/>
      <c r="I7" s="95">
        <v>0</v>
      </c>
      <c r="J7" s="95"/>
      <c r="K7" s="95"/>
      <c r="L7" s="99"/>
      <c r="M7" s="100"/>
      <c r="N7" s="100"/>
      <c r="O7" s="100"/>
      <c r="P7" s="100"/>
      <c r="Q7" s="101"/>
      <c r="R7" s="100"/>
      <c r="S7" s="100"/>
      <c r="T7" s="100"/>
      <c r="U7" s="101"/>
      <c r="V7" s="102">
        <f t="shared" ref="V7:V8" si="2">SUM(E7:K7)</f>
        <v>0</v>
      </c>
      <c r="W7" s="89"/>
      <c r="X7" s="48">
        <f>V7*14.5</f>
        <v>0</v>
      </c>
    </row>
    <row r="8" spans="1:24" s="27" customFormat="1" ht="12" customHeight="1">
      <c r="A8" s="38">
        <v>6</v>
      </c>
      <c r="B8" s="324" t="s">
        <v>167</v>
      </c>
      <c r="C8" s="50"/>
      <c r="D8" s="50"/>
      <c r="E8" s="95"/>
      <c r="F8" s="95"/>
      <c r="G8" s="95"/>
      <c r="H8" s="95"/>
      <c r="I8" s="95">
        <v>0</v>
      </c>
      <c r="J8" s="95"/>
      <c r="K8" s="95"/>
      <c r="L8" s="99"/>
      <c r="M8" s="100"/>
      <c r="N8" s="100"/>
      <c r="O8" s="100"/>
      <c r="P8" s="100"/>
      <c r="Q8" s="101"/>
      <c r="R8" s="100"/>
      <c r="S8" s="100"/>
      <c r="T8" s="100"/>
      <c r="U8" s="101"/>
      <c r="V8" s="102">
        <f t="shared" si="2"/>
        <v>0</v>
      </c>
      <c r="W8" s="89"/>
      <c r="X8" s="229">
        <f t="shared" ref="X8" si="3">V8*14.5</f>
        <v>0</v>
      </c>
    </row>
    <row r="9" spans="1:24" s="27" customFormat="1" ht="12" customHeight="1">
      <c r="A9" s="38">
        <v>7</v>
      </c>
      <c r="B9" s="324" t="s">
        <v>167</v>
      </c>
      <c r="C9" s="50"/>
      <c r="D9" s="50"/>
      <c r="E9" s="95"/>
      <c r="F9" s="95"/>
      <c r="G9" s="95"/>
      <c r="H9" s="95"/>
      <c r="I9" s="95">
        <v>0</v>
      </c>
      <c r="J9" s="95"/>
      <c r="K9" s="95"/>
      <c r="L9" s="99"/>
      <c r="M9" s="100"/>
      <c r="N9" s="100"/>
      <c r="O9" s="100"/>
      <c r="P9" s="100"/>
      <c r="Q9" s="101"/>
      <c r="R9" s="100"/>
      <c r="S9" s="100"/>
      <c r="T9" s="100"/>
      <c r="U9" s="101"/>
      <c r="V9" s="102">
        <f t="shared" si="0"/>
        <v>0</v>
      </c>
      <c r="W9" s="89"/>
      <c r="X9" s="48">
        <f>V9*14.5</f>
        <v>0</v>
      </c>
    </row>
    <row r="10" spans="1:24" s="27" customFormat="1" ht="12" customHeight="1">
      <c r="A10" s="38">
        <v>6</v>
      </c>
      <c r="B10" s="324" t="s">
        <v>167</v>
      </c>
      <c r="C10" s="50"/>
      <c r="D10" s="50"/>
      <c r="E10" s="95"/>
      <c r="F10" s="95"/>
      <c r="G10" s="95"/>
      <c r="H10" s="95"/>
      <c r="I10" s="95">
        <v>0</v>
      </c>
      <c r="J10" s="95"/>
      <c r="K10" s="95"/>
      <c r="L10" s="99"/>
      <c r="M10" s="100"/>
      <c r="N10" s="100"/>
      <c r="O10" s="100"/>
      <c r="P10" s="100"/>
      <c r="Q10" s="101"/>
      <c r="R10" s="100"/>
      <c r="S10" s="100"/>
      <c r="T10" s="100"/>
      <c r="U10" s="101"/>
      <c r="V10" s="102">
        <f t="shared" si="0"/>
        <v>0</v>
      </c>
      <c r="W10" s="89"/>
      <c r="X10" s="229">
        <f t="shared" si="1"/>
        <v>0</v>
      </c>
    </row>
    <row r="11" spans="1:24" s="322" customFormat="1" ht="6.75" customHeight="1">
      <c r="A11" s="1588"/>
      <c r="B11" s="1588"/>
      <c r="C11" s="1588"/>
      <c r="D11" s="1588"/>
      <c r="E11" s="1588"/>
      <c r="F11" s="1588"/>
      <c r="G11" s="1588"/>
      <c r="H11" s="1588"/>
      <c r="I11" s="1588"/>
      <c r="J11" s="1588"/>
      <c r="K11" s="1588"/>
      <c r="L11" s="1588"/>
      <c r="M11" s="1588"/>
      <c r="N11" s="1588"/>
      <c r="O11" s="1588"/>
      <c r="P11" s="1588"/>
      <c r="Q11" s="1588"/>
      <c r="R11" s="1588"/>
      <c r="S11" s="1588"/>
      <c r="T11" s="1588"/>
      <c r="U11" s="1588"/>
      <c r="V11" s="1588"/>
      <c r="W11" s="1588"/>
      <c r="X11" s="1588"/>
    </row>
    <row r="12" spans="1:24" s="322" customFormat="1" ht="12" customHeight="1">
      <c r="A12" s="323">
        <v>1</v>
      </c>
      <c r="B12" s="324" t="s">
        <v>734</v>
      </c>
      <c r="C12" s="50"/>
      <c r="D12" s="50"/>
      <c r="E12" s="95"/>
      <c r="F12" s="95"/>
      <c r="G12" s="95"/>
      <c r="H12" s="95"/>
      <c r="I12" s="95">
        <v>0</v>
      </c>
      <c r="J12" s="95"/>
      <c r="K12" s="95"/>
      <c r="L12" s="96"/>
      <c r="M12" s="97"/>
      <c r="N12" s="97"/>
      <c r="O12" s="97"/>
      <c r="P12" s="97"/>
      <c r="Q12" s="98"/>
      <c r="R12" s="97"/>
      <c r="S12" s="97"/>
      <c r="T12" s="97"/>
      <c r="U12" s="98"/>
      <c r="V12" s="325">
        <f t="shared" ref="V12:V19" si="4">SUM(E12:K12)</f>
        <v>0</v>
      </c>
      <c r="W12" s="326"/>
      <c r="X12" s="48">
        <f t="shared" ref="X12:X13" si="5">V12*14.5</f>
        <v>0</v>
      </c>
    </row>
    <row r="13" spans="1:24" s="322" customFormat="1" ht="12" customHeight="1">
      <c r="A13" s="323">
        <v>2</v>
      </c>
      <c r="B13" s="324" t="s">
        <v>734</v>
      </c>
      <c r="C13" s="50"/>
      <c r="D13" s="50"/>
      <c r="E13" s="95"/>
      <c r="F13" s="95"/>
      <c r="G13" s="95"/>
      <c r="H13" s="95"/>
      <c r="I13" s="95"/>
      <c r="J13" s="95"/>
      <c r="K13" s="95"/>
      <c r="L13" s="99"/>
      <c r="M13" s="100"/>
      <c r="N13" s="100"/>
      <c r="O13" s="100"/>
      <c r="P13" s="100"/>
      <c r="Q13" s="101"/>
      <c r="R13" s="100"/>
      <c r="S13" s="100"/>
      <c r="T13" s="100"/>
      <c r="U13" s="101"/>
      <c r="V13" s="325">
        <f t="shared" si="4"/>
        <v>0</v>
      </c>
      <c r="W13" s="326"/>
      <c r="X13" s="48">
        <f t="shared" si="5"/>
        <v>0</v>
      </c>
    </row>
    <row r="14" spans="1:24" s="322" customFormat="1" ht="12" customHeight="1">
      <c r="A14" s="323">
        <v>3</v>
      </c>
      <c r="B14" s="324" t="s">
        <v>734</v>
      </c>
      <c r="C14" s="50"/>
      <c r="D14" s="50"/>
      <c r="E14" s="95">
        <v>0</v>
      </c>
      <c r="F14" s="95"/>
      <c r="G14" s="95"/>
      <c r="H14" s="95"/>
      <c r="I14" s="95"/>
      <c r="J14" s="95"/>
      <c r="K14" s="95"/>
      <c r="L14" s="99"/>
      <c r="M14" s="100"/>
      <c r="N14" s="100"/>
      <c r="O14" s="100"/>
      <c r="P14" s="100"/>
      <c r="Q14" s="101"/>
      <c r="R14" s="100"/>
      <c r="S14" s="100"/>
      <c r="T14" s="100"/>
      <c r="U14" s="101"/>
      <c r="V14" s="325">
        <f t="shared" si="4"/>
        <v>0</v>
      </c>
      <c r="W14" s="326"/>
      <c r="X14" s="48">
        <f>V14*14.5</f>
        <v>0</v>
      </c>
    </row>
    <row r="15" spans="1:24" s="322" customFormat="1" ht="12" customHeight="1">
      <c r="A15" s="323">
        <v>4</v>
      </c>
      <c r="B15" s="324" t="s">
        <v>734</v>
      </c>
      <c r="C15" s="50"/>
      <c r="D15" s="50"/>
      <c r="E15" s="95"/>
      <c r="F15" s="95"/>
      <c r="G15" s="95"/>
      <c r="H15" s="95"/>
      <c r="I15" s="95"/>
      <c r="J15" s="95"/>
      <c r="K15" s="95"/>
      <c r="L15" s="99"/>
      <c r="M15" s="100"/>
      <c r="N15" s="100"/>
      <c r="O15" s="100"/>
      <c r="P15" s="100"/>
      <c r="Q15" s="101"/>
      <c r="R15" s="100"/>
      <c r="S15" s="100"/>
      <c r="T15" s="100"/>
      <c r="U15" s="101"/>
      <c r="V15" s="325">
        <f t="shared" si="4"/>
        <v>0</v>
      </c>
      <c r="W15" s="326"/>
      <c r="X15" s="48">
        <f>V15*14.5</f>
        <v>0</v>
      </c>
    </row>
    <row r="16" spans="1:24" s="322" customFormat="1" ht="12" customHeight="1">
      <c r="A16" s="323">
        <v>5</v>
      </c>
      <c r="B16" s="324" t="s">
        <v>734</v>
      </c>
      <c r="C16" s="50"/>
      <c r="D16" s="50"/>
      <c r="E16" s="95"/>
      <c r="F16" s="95"/>
      <c r="G16" s="95"/>
      <c r="H16" s="95"/>
      <c r="I16" s="95">
        <v>0</v>
      </c>
      <c r="J16" s="95"/>
      <c r="K16" s="95"/>
      <c r="L16" s="99"/>
      <c r="M16" s="100"/>
      <c r="N16" s="100"/>
      <c r="O16" s="100"/>
      <c r="P16" s="100"/>
      <c r="Q16" s="101"/>
      <c r="R16" s="100"/>
      <c r="S16" s="100"/>
      <c r="T16" s="100"/>
      <c r="U16" s="101"/>
      <c r="V16" s="325">
        <f t="shared" si="4"/>
        <v>0</v>
      </c>
      <c r="W16" s="326"/>
      <c r="X16" s="48">
        <f>V16*14.5</f>
        <v>0</v>
      </c>
    </row>
    <row r="17" spans="1:24" s="322" customFormat="1" ht="12" customHeight="1">
      <c r="A17" s="323">
        <v>6</v>
      </c>
      <c r="B17" s="324" t="s">
        <v>734</v>
      </c>
      <c r="C17" s="50"/>
      <c r="D17" s="50"/>
      <c r="E17" s="95"/>
      <c r="F17" s="95"/>
      <c r="G17" s="95"/>
      <c r="H17" s="95"/>
      <c r="I17" s="95">
        <v>0</v>
      </c>
      <c r="J17" s="95"/>
      <c r="K17" s="95"/>
      <c r="L17" s="99"/>
      <c r="M17" s="100"/>
      <c r="N17" s="100"/>
      <c r="O17" s="100"/>
      <c r="P17" s="100"/>
      <c r="Q17" s="101"/>
      <c r="R17" s="100"/>
      <c r="S17" s="100"/>
      <c r="T17" s="100"/>
      <c r="U17" s="101"/>
      <c r="V17" s="325">
        <f t="shared" si="4"/>
        <v>0</v>
      </c>
      <c r="W17" s="326"/>
      <c r="X17" s="229">
        <f t="shared" ref="X17:X19" si="6">V17*14.5</f>
        <v>0</v>
      </c>
    </row>
    <row r="18" spans="1:24" s="322" customFormat="1" ht="12" customHeight="1">
      <c r="A18" s="323">
        <v>7</v>
      </c>
      <c r="B18" s="324" t="s">
        <v>734</v>
      </c>
      <c r="C18" s="50"/>
      <c r="D18" s="50"/>
      <c r="E18" s="95"/>
      <c r="F18" s="95"/>
      <c r="G18" s="95"/>
      <c r="H18" s="95"/>
      <c r="I18" s="95"/>
      <c r="J18" s="95"/>
      <c r="K18" s="95"/>
      <c r="L18" s="99"/>
      <c r="M18" s="100"/>
      <c r="N18" s="100"/>
      <c r="O18" s="100"/>
      <c r="P18" s="100"/>
      <c r="Q18" s="101"/>
      <c r="R18" s="100"/>
      <c r="S18" s="100"/>
      <c r="T18" s="100"/>
      <c r="U18" s="101"/>
      <c r="V18" s="325">
        <f t="shared" si="4"/>
        <v>0</v>
      </c>
      <c r="W18" s="326"/>
      <c r="X18" s="48">
        <f t="shared" si="6"/>
        <v>0</v>
      </c>
    </row>
    <row r="19" spans="1:24" s="322" customFormat="1" ht="12" customHeight="1">
      <c r="A19" s="323">
        <v>8</v>
      </c>
      <c r="B19" s="324" t="s">
        <v>734</v>
      </c>
      <c r="C19" s="50"/>
      <c r="D19" s="50"/>
      <c r="E19" s="95"/>
      <c r="F19" s="95">
        <v>0</v>
      </c>
      <c r="G19" s="95">
        <v>0</v>
      </c>
      <c r="H19" s="95"/>
      <c r="I19" s="95"/>
      <c r="J19" s="95"/>
      <c r="K19" s="95"/>
      <c r="L19" s="99"/>
      <c r="M19" s="100"/>
      <c r="N19" s="100"/>
      <c r="O19" s="100"/>
      <c r="P19" s="100"/>
      <c r="Q19" s="101"/>
      <c r="R19" s="100"/>
      <c r="S19" s="100"/>
      <c r="T19" s="100"/>
      <c r="U19" s="101"/>
      <c r="V19" s="325">
        <f t="shared" si="4"/>
        <v>0</v>
      </c>
      <c r="W19" s="326"/>
      <c r="X19" s="48">
        <f t="shared" si="6"/>
        <v>0</v>
      </c>
    </row>
    <row r="20" spans="1:24" s="27" customFormat="1" ht="12" customHeight="1">
      <c r="A20" s="1585" t="s">
        <v>87</v>
      </c>
      <c r="B20" s="1586"/>
      <c r="C20" s="1586"/>
      <c r="D20" s="1587"/>
      <c r="E20" s="102">
        <f t="shared" ref="E20:K20" si="7">SUM(E3:E19)</f>
        <v>0</v>
      </c>
      <c r="F20" s="102">
        <f t="shared" si="7"/>
        <v>0</v>
      </c>
      <c r="G20" s="102">
        <f t="shared" si="7"/>
        <v>0</v>
      </c>
      <c r="H20" s="102">
        <f t="shared" si="7"/>
        <v>0</v>
      </c>
      <c r="I20" s="102">
        <f t="shared" si="7"/>
        <v>0</v>
      </c>
      <c r="J20" s="102">
        <f t="shared" si="7"/>
        <v>0</v>
      </c>
      <c r="K20" s="102">
        <f t="shared" si="7"/>
        <v>0</v>
      </c>
      <c r="L20" s="103"/>
      <c r="M20" s="104"/>
      <c r="N20" s="104"/>
      <c r="O20" s="104"/>
      <c r="P20" s="104"/>
      <c r="Q20" s="105"/>
      <c r="R20" s="104"/>
      <c r="S20" s="104"/>
      <c r="T20" s="104"/>
      <c r="U20" s="105"/>
      <c r="V20" s="102">
        <f>SUM(V3:V19)</f>
        <v>0</v>
      </c>
      <c r="W20" s="90"/>
      <c r="X20" s="48">
        <f>SUM(X3:X19)</f>
        <v>0</v>
      </c>
    </row>
    <row r="21" spans="1:24" s="27" customFormat="1" ht="6.75" customHeight="1">
      <c r="A21" s="1580"/>
      <c r="B21" s="1580"/>
      <c r="C21" s="1580"/>
      <c r="D21" s="1580"/>
      <c r="E21" s="1580"/>
      <c r="F21" s="1580"/>
      <c r="G21" s="1580"/>
      <c r="H21" s="1580"/>
      <c r="I21" s="1580"/>
      <c r="J21" s="1580"/>
      <c r="K21" s="1580"/>
      <c r="L21" s="1580"/>
      <c r="M21" s="1580"/>
      <c r="N21" s="1580"/>
      <c r="O21" s="1580"/>
      <c r="P21" s="1580"/>
      <c r="Q21" s="1580"/>
      <c r="R21" s="1580"/>
      <c r="S21" s="1580"/>
      <c r="T21" s="1580"/>
      <c r="U21" s="1580"/>
      <c r="V21" s="1580"/>
      <c r="W21" s="1580"/>
      <c r="X21" s="1580"/>
    </row>
    <row r="22" spans="1:24" s="27" customFormat="1" ht="14.25" customHeight="1">
      <c r="A22" s="38">
        <v>1</v>
      </c>
      <c r="B22" s="33" t="s">
        <v>166</v>
      </c>
      <c r="C22" s="50"/>
      <c r="D22" s="50"/>
      <c r="E22" s="95"/>
      <c r="F22" s="95"/>
      <c r="G22" s="95"/>
      <c r="H22" s="140"/>
      <c r="I22" s="106"/>
      <c r="J22" s="106"/>
      <c r="K22" s="106"/>
      <c r="L22" s="95"/>
      <c r="M22" s="95"/>
      <c r="N22" s="95"/>
      <c r="O22" s="95"/>
      <c r="P22" s="95"/>
      <c r="Q22" s="95"/>
      <c r="R22" s="95"/>
      <c r="S22" s="95"/>
      <c r="T22" s="95"/>
      <c r="U22" s="95"/>
      <c r="V22" s="88"/>
      <c r="W22" s="102">
        <f t="shared" ref="W22:W41" si="8">SUM(E22:U22)</f>
        <v>0</v>
      </c>
      <c r="X22" s="48">
        <f>W22*12.5</f>
        <v>0</v>
      </c>
    </row>
    <row r="23" spans="1:24" s="27" customFormat="1" ht="14.25" customHeight="1">
      <c r="A23" s="38">
        <v>2</v>
      </c>
      <c r="B23" s="33" t="s">
        <v>166</v>
      </c>
      <c r="C23" s="50"/>
      <c r="D23" s="50"/>
      <c r="E23" s="95"/>
      <c r="F23" s="95"/>
      <c r="G23" s="95"/>
      <c r="H23" s="107"/>
      <c r="I23" s="106"/>
      <c r="J23" s="106"/>
      <c r="K23" s="106"/>
      <c r="L23" s="95"/>
      <c r="M23" s="95"/>
      <c r="N23" s="95"/>
      <c r="O23" s="95"/>
      <c r="P23" s="95"/>
      <c r="Q23" s="95"/>
      <c r="R23" s="95"/>
      <c r="S23" s="95"/>
      <c r="T23" s="95"/>
      <c r="U23" s="95"/>
      <c r="V23" s="89"/>
      <c r="W23" s="102">
        <f>SUM(E23:U23)</f>
        <v>0</v>
      </c>
      <c r="X23" s="48">
        <f>W23*12.5</f>
        <v>0</v>
      </c>
    </row>
    <row r="24" spans="1:24" s="27" customFormat="1" ht="14.25" customHeight="1">
      <c r="A24" s="38">
        <v>3</v>
      </c>
      <c r="B24" s="33" t="s">
        <v>166</v>
      </c>
      <c r="C24" s="50"/>
      <c r="D24" s="50"/>
      <c r="E24" s="95"/>
      <c r="F24" s="95"/>
      <c r="G24" s="95"/>
      <c r="H24" s="107"/>
      <c r="I24" s="106"/>
      <c r="J24" s="106"/>
      <c r="K24" s="106"/>
      <c r="L24" s="95"/>
      <c r="M24" s="95"/>
      <c r="N24" s="95"/>
      <c r="O24" s="95"/>
      <c r="P24" s="95"/>
      <c r="Q24" s="95"/>
      <c r="R24" s="95"/>
      <c r="S24" s="95"/>
      <c r="T24" s="95"/>
      <c r="U24" s="95"/>
      <c r="V24" s="89"/>
      <c r="W24" s="102">
        <f t="shared" si="8"/>
        <v>0</v>
      </c>
      <c r="X24" s="48">
        <f t="shared" ref="X24:X41" si="9">W24*12.5</f>
        <v>0</v>
      </c>
    </row>
    <row r="25" spans="1:24" s="27" customFormat="1" ht="12" customHeight="1">
      <c r="A25" s="38">
        <v>4</v>
      </c>
      <c r="B25" s="32" t="s">
        <v>166</v>
      </c>
      <c r="C25" s="50"/>
      <c r="D25" s="50"/>
      <c r="E25" s="95"/>
      <c r="F25" s="95"/>
      <c r="G25" s="95"/>
      <c r="H25" s="107"/>
      <c r="I25" s="106"/>
      <c r="J25" s="106"/>
      <c r="K25" s="106"/>
      <c r="L25" s="95"/>
      <c r="M25" s="95"/>
      <c r="N25" s="95"/>
      <c r="O25" s="95"/>
      <c r="P25" s="95"/>
      <c r="Q25" s="95"/>
      <c r="R25" s="95"/>
      <c r="S25" s="95"/>
      <c r="T25" s="95"/>
      <c r="U25" s="95"/>
      <c r="V25" s="89"/>
      <c r="W25" s="102">
        <f t="shared" si="8"/>
        <v>0</v>
      </c>
      <c r="X25" s="48">
        <f t="shared" si="9"/>
        <v>0</v>
      </c>
    </row>
    <row r="26" spans="1:24" s="27" customFormat="1" ht="12" customHeight="1">
      <c r="A26" s="38">
        <v>5</v>
      </c>
      <c r="B26" s="32" t="s">
        <v>166</v>
      </c>
      <c r="C26" s="50"/>
      <c r="D26" s="50"/>
      <c r="E26" s="95"/>
      <c r="F26" s="95"/>
      <c r="G26" s="95"/>
      <c r="H26" s="107"/>
      <c r="I26" s="106"/>
      <c r="J26" s="106"/>
      <c r="K26" s="106"/>
      <c r="L26" s="95"/>
      <c r="M26" s="95"/>
      <c r="N26" s="95"/>
      <c r="O26" s="95"/>
      <c r="P26" s="95"/>
      <c r="Q26" s="95"/>
      <c r="R26" s="95"/>
      <c r="S26" s="95"/>
      <c r="T26" s="95"/>
      <c r="U26" s="95"/>
      <c r="V26" s="89"/>
      <c r="W26" s="102">
        <f t="shared" si="8"/>
        <v>0</v>
      </c>
      <c r="X26" s="48">
        <f t="shared" si="9"/>
        <v>0</v>
      </c>
    </row>
    <row r="27" spans="1:24" s="27" customFormat="1" ht="12" customHeight="1">
      <c r="A27" s="38">
        <v>6</v>
      </c>
      <c r="B27" s="32" t="s">
        <v>166</v>
      </c>
      <c r="C27" s="50"/>
      <c r="D27" s="50"/>
      <c r="E27" s="95"/>
      <c r="F27" s="95"/>
      <c r="G27" s="95"/>
      <c r="H27" s="107"/>
      <c r="I27" s="106"/>
      <c r="J27" s="106"/>
      <c r="K27" s="106"/>
      <c r="L27" s="95"/>
      <c r="M27" s="95"/>
      <c r="N27" s="95"/>
      <c r="O27" s="95"/>
      <c r="P27" s="95"/>
      <c r="Q27" s="95"/>
      <c r="R27" s="95"/>
      <c r="S27" s="95"/>
      <c r="T27" s="95"/>
      <c r="U27" s="95"/>
      <c r="V27" s="89"/>
      <c r="W27" s="102">
        <f t="shared" si="8"/>
        <v>0</v>
      </c>
      <c r="X27" s="48">
        <f t="shared" si="9"/>
        <v>0</v>
      </c>
    </row>
    <row r="28" spans="1:24" s="27" customFormat="1" ht="12" customHeight="1">
      <c r="A28" s="38">
        <v>7</v>
      </c>
      <c r="B28" s="32" t="s">
        <v>166</v>
      </c>
      <c r="C28" s="50"/>
      <c r="D28" s="50"/>
      <c r="E28" s="95"/>
      <c r="F28" s="95"/>
      <c r="G28" s="95"/>
      <c r="H28" s="107"/>
      <c r="I28" s="106"/>
      <c r="J28" s="106"/>
      <c r="K28" s="106"/>
      <c r="L28" s="95"/>
      <c r="M28" s="95"/>
      <c r="N28" s="95"/>
      <c r="O28" s="95"/>
      <c r="P28" s="95"/>
      <c r="Q28" s="95"/>
      <c r="R28" s="95"/>
      <c r="S28" s="95"/>
      <c r="T28" s="95"/>
      <c r="U28" s="95"/>
      <c r="V28" s="89"/>
      <c r="W28" s="102">
        <f t="shared" si="8"/>
        <v>0</v>
      </c>
      <c r="X28" s="170">
        <f>W28*12.5</f>
        <v>0</v>
      </c>
    </row>
    <row r="29" spans="1:24" s="27" customFormat="1" ht="12" customHeight="1">
      <c r="A29" s="38">
        <v>8</v>
      </c>
      <c r="B29" s="32" t="s">
        <v>166</v>
      </c>
      <c r="C29" s="50"/>
      <c r="D29" s="50"/>
      <c r="E29" s="95"/>
      <c r="F29" s="95"/>
      <c r="G29" s="95"/>
      <c r="H29" s="107"/>
      <c r="I29" s="106"/>
      <c r="J29" s="106"/>
      <c r="K29" s="106"/>
      <c r="L29" s="95"/>
      <c r="M29" s="95"/>
      <c r="N29" s="95"/>
      <c r="O29" s="95"/>
      <c r="P29" s="95"/>
      <c r="Q29" s="95"/>
      <c r="R29" s="95"/>
      <c r="S29" s="95"/>
      <c r="T29" s="95"/>
      <c r="U29" s="95"/>
      <c r="V29" s="89"/>
      <c r="W29" s="102">
        <f t="shared" si="8"/>
        <v>0</v>
      </c>
      <c r="X29" s="48">
        <f t="shared" si="9"/>
        <v>0</v>
      </c>
    </row>
    <row r="30" spans="1:24" s="27" customFormat="1" ht="12" customHeight="1">
      <c r="A30" s="38">
        <v>9</v>
      </c>
      <c r="B30" s="32" t="s">
        <v>166</v>
      </c>
      <c r="C30" s="50"/>
      <c r="D30" s="50"/>
      <c r="E30" s="95"/>
      <c r="F30" s="95"/>
      <c r="G30" s="95"/>
      <c r="H30" s="107"/>
      <c r="I30" s="106"/>
      <c r="J30" s="106"/>
      <c r="K30" s="106"/>
      <c r="L30" s="95"/>
      <c r="M30" s="95"/>
      <c r="N30" s="95"/>
      <c r="O30" s="95"/>
      <c r="P30" s="95"/>
      <c r="Q30" s="95"/>
      <c r="R30" s="95"/>
      <c r="S30" s="95"/>
      <c r="T30" s="95"/>
      <c r="U30" s="95"/>
      <c r="V30" s="89"/>
      <c r="W30" s="102">
        <f>SUM(E30:U30)</f>
        <v>0</v>
      </c>
      <c r="X30" s="48">
        <f>W30*12.5</f>
        <v>0</v>
      </c>
    </row>
    <row r="31" spans="1:24" s="27" customFormat="1" ht="12" customHeight="1">
      <c r="A31" s="38">
        <v>10</v>
      </c>
      <c r="B31" s="32" t="s">
        <v>166</v>
      </c>
      <c r="C31" s="50"/>
      <c r="D31" s="50"/>
      <c r="E31" s="95"/>
      <c r="F31" s="95"/>
      <c r="G31" s="95"/>
      <c r="H31" s="107"/>
      <c r="I31" s="106"/>
      <c r="J31" s="106"/>
      <c r="K31" s="106"/>
      <c r="L31" s="95"/>
      <c r="M31" s="95"/>
      <c r="N31" s="95"/>
      <c r="O31" s="95"/>
      <c r="P31" s="95"/>
      <c r="Q31" s="95"/>
      <c r="R31" s="95"/>
      <c r="S31" s="95"/>
      <c r="T31" s="95"/>
      <c r="U31" s="95"/>
      <c r="V31" s="89"/>
      <c r="W31" s="102">
        <f t="shared" si="8"/>
        <v>0</v>
      </c>
      <c r="X31" s="48">
        <f>W31*12.5</f>
        <v>0</v>
      </c>
    </row>
    <row r="32" spans="1:24" s="27" customFormat="1" ht="12" customHeight="1">
      <c r="A32" s="38">
        <v>11</v>
      </c>
      <c r="B32" s="32" t="s">
        <v>166</v>
      </c>
      <c r="C32" s="50"/>
      <c r="D32" s="50"/>
      <c r="E32" s="95"/>
      <c r="F32" s="95"/>
      <c r="G32" s="95"/>
      <c r="H32" s="107"/>
      <c r="I32" s="106"/>
      <c r="J32" s="106"/>
      <c r="K32" s="106"/>
      <c r="L32" s="95"/>
      <c r="M32" s="95"/>
      <c r="N32" s="95"/>
      <c r="O32" s="95"/>
      <c r="P32" s="95"/>
      <c r="Q32" s="95"/>
      <c r="R32" s="95"/>
      <c r="S32" s="95"/>
      <c r="T32" s="95"/>
      <c r="U32" s="95"/>
      <c r="V32" s="89"/>
      <c r="W32" s="102">
        <f t="shared" si="8"/>
        <v>0</v>
      </c>
      <c r="X32" s="48">
        <f t="shared" si="9"/>
        <v>0</v>
      </c>
    </row>
    <row r="33" spans="1:25" s="27" customFormat="1" ht="12" customHeight="1">
      <c r="A33" s="38">
        <v>12</v>
      </c>
      <c r="B33" s="32" t="s">
        <v>166</v>
      </c>
      <c r="C33" s="233"/>
      <c r="D33" s="233"/>
      <c r="E33" s="95"/>
      <c r="F33" s="95"/>
      <c r="G33" s="95"/>
      <c r="H33" s="107"/>
      <c r="I33" s="106"/>
      <c r="J33" s="106"/>
      <c r="K33" s="106"/>
      <c r="L33" s="95"/>
      <c r="M33" s="95"/>
      <c r="N33" s="95"/>
      <c r="O33" s="95"/>
      <c r="P33" s="95"/>
      <c r="Q33" s="95"/>
      <c r="R33" s="95"/>
      <c r="S33" s="95"/>
      <c r="T33" s="95"/>
      <c r="U33" s="95"/>
      <c r="V33" s="89"/>
      <c r="W33" s="102">
        <f t="shared" si="8"/>
        <v>0</v>
      </c>
      <c r="X33" s="48">
        <f t="shared" si="9"/>
        <v>0</v>
      </c>
    </row>
    <row r="34" spans="1:25" s="27" customFormat="1" ht="12" customHeight="1">
      <c r="A34" s="38">
        <v>13</v>
      </c>
      <c r="B34" s="32" t="s">
        <v>166</v>
      </c>
      <c r="C34" s="50"/>
      <c r="D34" s="50"/>
      <c r="E34" s="95"/>
      <c r="F34" s="95"/>
      <c r="G34" s="95"/>
      <c r="H34" s="107"/>
      <c r="I34" s="106"/>
      <c r="J34" s="106"/>
      <c r="K34" s="106"/>
      <c r="L34" s="95"/>
      <c r="M34" s="95"/>
      <c r="N34" s="95"/>
      <c r="O34" s="95"/>
      <c r="P34" s="95"/>
      <c r="Q34" s="95"/>
      <c r="R34" s="95"/>
      <c r="S34" s="95"/>
      <c r="T34" s="95"/>
      <c r="U34" s="95"/>
      <c r="V34" s="89"/>
      <c r="W34" s="102">
        <f>SUM(E34:U34)</f>
        <v>0</v>
      </c>
      <c r="X34" s="48">
        <f>W34*12.5</f>
        <v>0</v>
      </c>
    </row>
    <row r="35" spans="1:25" s="27" customFormat="1" ht="12" customHeight="1">
      <c r="A35" s="38">
        <v>14</v>
      </c>
      <c r="B35" s="32" t="s">
        <v>166</v>
      </c>
      <c r="C35" s="50"/>
      <c r="D35" s="50"/>
      <c r="E35" s="95"/>
      <c r="F35" s="95"/>
      <c r="G35" s="95"/>
      <c r="H35" s="107"/>
      <c r="I35" s="106"/>
      <c r="J35" s="106"/>
      <c r="K35" s="106"/>
      <c r="L35" s="95"/>
      <c r="M35" s="95"/>
      <c r="N35" s="95"/>
      <c r="O35" s="95"/>
      <c r="P35" s="95"/>
      <c r="Q35" s="95"/>
      <c r="R35" s="95"/>
      <c r="S35" s="95"/>
      <c r="T35" s="95"/>
      <c r="U35" s="95"/>
      <c r="V35" s="89"/>
      <c r="W35" s="102">
        <f t="shared" si="8"/>
        <v>0</v>
      </c>
      <c r="X35" s="48">
        <f t="shared" si="9"/>
        <v>0</v>
      </c>
    </row>
    <row r="36" spans="1:25" s="27" customFormat="1" ht="12" customHeight="1">
      <c r="A36" s="38">
        <v>15</v>
      </c>
      <c r="B36" s="32" t="s">
        <v>166</v>
      </c>
      <c r="C36" s="50"/>
      <c r="D36" s="50"/>
      <c r="E36" s="95"/>
      <c r="F36" s="95"/>
      <c r="G36" s="95"/>
      <c r="H36" s="107"/>
      <c r="I36" s="106"/>
      <c r="J36" s="106"/>
      <c r="K36" s="106"/>
      <c r="L36" s="95"/>
      <c r="M36" s="95"/>
      <c r="N36" s="95"/>
      <c r="O36" s="95"/>
      <c r="P36" s="95"/>
      <c r="Q36" s="95"/>
      <c r="R36" s="95"/>
      <c r="S36" s="95"/>
      <c r="T36" s="95"/>
      <c r="U36" s="95"/>
      <c r="V36" s="89"/>
      <c r="W36" s="102">
        <f t="shared" si="8"/>
        <v>0</v>
      </c>
      <c r="X36" s="48">
        <f t="shared" si="9"/>
        <v>0</v>
      </c>
    </row>
    <row r="37" spans="1:25" s="27" customFormat="1" ht="12" customHeight="1">
      <c r="A37" s="38">
        <v>16</v>
      </c>
      <c r="B37" s="32" t="s">
        <v>166</v>
      </c>
      <c r="C37" s="50"/>
      <c r="D37" s="50"/>
      <c r="E37" s="95"/>
      <c r="F37" s="95"/>
      <c r="G37" s="95"/>
      <c r="H37" s="107"/>
      <c r="I37" s="106"/>
      <c r="J37" s="106"/>
      <c r="K37" s="106"/>
      <c r="L37" s="95"/>
      <c r="M37" s="95"/>
      <c r="N37" s="95"/>
      <c r="O37" s="95"/>
      <c r="P37" s="95"/>
      <c r="Q37" s="95"/>
      <c r="R37" s="95"/>
      <c r="S37" s="95"/>
      <c r="T37" s="95"/>
      <c r="U37" s="95"/>
      <c r="V37" s="89"/>
      <c r="W37" s="102">
        <f t="shared" si="8"/>
        <v>0</v>
      </c>
      <c r="X37" s="48">
        <f t="shared" si="9"/>
        <v>0</v>
      </c>
    </row>
    <row r="38" spans="1:25" s="27" customFormat="1" ht="12" customHeight="1">
      <c r="A38" s="38">
        <v>17</v>
      </c>
      <c r="B38" s="32" t="s">
        <v>166</v>
      </c>
      <c r="C38" s="50"/>
      <c r="D38" s="50"/>
      <c r="E38" s="95"/>
      <c r="F38" s="95"/>
      <c r="G38" s="95"/>
      <c r="H38" s="107"/>
      <c r="I38" s="106"/>
      <c r="J38" s="106"/>
      <c r="K38" s="106"/>
      <c r="L38" s="95"/>
      <c r="M38" s="95"/>
      <c r="N38" s="95"/>
      <c r="O38" s="95"/>
      <c r="P38" s="95"/>
      <c r="Q38" s="95"/>
      <c r="R38" s="95"/>
      <c r="S38" s="95"/>
      <c r="T38" s="95"/>
      <c r="U38" s="95"/>
      <c r="V38" s="89"/>
      <c r="W38" s="102">
        <f t="shared" si="8"/>
        <v>0</v>
      </c>
      <c r="X38" s="48">
        <f t="shared" si="9"/>
        <v>0</v>
      </c>
    </row>
    <row r="39" spans="1:25" s="27" customFormat="1" ht="12" customHeight="1">
      <c r="A39" s="38">
        <v>18</v>
      </c>
      <c r="B39" s="32" t="s">
        <v>166</v>
      </c>
      <c r="C39" s="50"/>
      <c r="D39" s="50"/>
      <c r="E39" s="95"/>
      <c r="F39" s="95"/>
      <c r="G39" s="95"/>
      <c r="H39" s="107"/>
      <c r="I39" s="106"/>
      <c r="J39" s="106"/>
      <c r="K39" s="106"/>
      <c r="L39" s="95"/>
      <c r="M39" s="95"/>
      <c r="N39" s="95"/>
      <c r="O39" s="95"/>
      <c r="P39" s="95"/>
      <c r="Q39" s="95"/>
      <c r="R39" s="95"/>
      <c r="S39" s="95"/>
      <c r="T39" s="95"/>
      <c r="U39" s="95"/>
      <c r="V39" s="89"/>
      <c r="W39" s="102">
        <f t="shared" si="8"/>
        <v>0</v>
      </c>
      <c r="X39" s="48">
        <f>W39*12.5</f>
        <v>0</v>
      </c>
    </row>
    <row r="40" spans="1:25" s="27" customFormat="1" ht="12" customHeight="1">
      <c r="A40" s="38">
        <v>19</v>
      </c>
      <c r="B40" s="32" t="s">
        <v>166</v>
      </c>
      <c r="C40" s="50"/>
      <c r="D40" s="50"/>
      <c r="E40" s="95"/>
      <c r="F40" s="95"/>
      <c r="G40" s="95"/>
      <c r="H40" s="107"/>
      <c r="I40" s="106"/>
      <c r="J40" s="106"/>
      <c r="K40" s="106"/>
      <c r="L40" s="95"/>
      <c r="M40" s="95"/>
      <c r="N40" s="95"/>
      <c r="O40" s="95"/>
      <c r="P40" s="95"/>
      <c r="Q40" s="95"/>
      <c r="R40" s="95"/>
      <c r="S40" s="95"/>
      <c r="T40" s="95"/>
      <c r="U40" s="95"/>
      <c r="V40" s="89"/>
      <c r="W40" s="102">
        <f t="shared" si="8"/>
        <v>0</v>
      </c>
      <c r="X40" s="48">
        <f t="shared" si="9"/>
        <v>0</v>
      </c>
    </row>
    <row r="41" spans="1:25" s="27" customFormat="1" ht="12" customHeight="1">
      <c r="A41" s="38">
        <v>20</v>
      </c>
      <c r="B41" s="32" t="s">
        <v>166</v>
      </c>
      <c r="C41" s="50"/>
      <c r="D41" s="50"/>
      <c r="E41" s="95"/>
      <c r="F41" s="95"/>
      <c r="G41" s="95"/>
      <c r="H41" s="107"/>
      <c r="I41" s="106"/>
      <c r="J41" s="106"/>
      <c r="K41" s="106"/>
      <c r="L41" s="95"/>
      <c r="M41" s="95"/>
      <c r="N41" s="95"/>
      <c r="O41" s="95"/>
      <c r="P41" s="95"/>
      <c r="Q41" s="95"/>
      <c r="R41" s="95"/>
      <c r="S41" s="95"/>
      <c r="T41" s="95"/>
      <c r="U41" s="95"/>
      <c r="V41" s="89"/>
      <c r="W41" s="102">
        <f t="shared" si="8"/>
        <v>0</v>
      </c>
      <c r="X41" s="48">
        <f t="shared" si="9"/>
        <v>0</v>
      </c>
    </row>
    <row r="42" spans="1:25" s="27" customFormat="1" ht="12" customHeight="1">
      <c r="A42" s="1585" t="s">
        <v>87</v>
      </c>
      <c r="B42" s="1586"/>
      <c r="C42" s="1586"/>
      <c r="D42" s="1587"/>
      <c r="E42" s="102">
        <f>SUM(E22:E41)</f>
        <v>0</v>
      </c>
      <c r="F42" s="102">
        <f>SUM(F22:F41)</f>
        <v>0</v>
      </c>
      <c r="G42" s="102">
        <f>SUM(G22:G41)</f>
        <v>0</v>
      </c>
      <c r="H42" s="108"/>
      <c r="I42" s="109"/>
      <c r="J42" s="109"/>
      <c r="K42" s="109"/>
      <c r="L42" s="102">
        <f t="shared" ref="L42:U42" si="10">SUM(L22:L41)</f>
        <v>0</v>
      </c>
      <c r="M42" s="102">
        <f t="shared" si="10"/>
        <v>0</v>
      </c>
      <c r="N42" s="102">
        <f t="shared" si="10"/>
        <v>0</v>
      </c>
      <c r="O42" s="102">
        <f t="shared" si="10"/>
        <v>0</v>
      </c>
      <c r="P42" s="102">
        <f t="shared" si="10"/>
        <v>0</v>
      </c>
      <c r="Q42" s="102">
        <f>SUM(Q22:Q41)</f>
        <v>0</v>
      </c>
      <c r="R42" s="102">
        <f>SUM(R22:R41)</f>
        <v>0</v>
      </c>
      <c r="S42" s="102">
        <f>SUM(S22:S41)</f>
        <v>0</v>
      </c>
      <c r="T42" s="102">
        <f>SUM(T22:T41)</f>
        <v>0</v>
      </c>
      <c r="U42" s="102">
        <f t="shared" si="10"/>
        <v>0</v>
      </c>
      <c r="V42" s="90"/>
      <c r="W42" s="102">
        <f>SUM(W22:W41)</f>
        <v>0</v>
      </c>
      <c r="X42" s="49">
        <f>SUM(X22:X41)</f>
        <v>0</v>
      </c>
    </row>
    <row r="43" spans="1:25" ht="12.75" customHeight="1">
      <c r="B43" s="24" t="s">
        <v>170</v>
      </c>
      <c r="D43" s="24" t="s">
        <v>170</v>
      </c>
    </row>
    <row r="44" spans="1:25">
      <c r="B44" s="32"/>
      <c r="D44" s="32"/>
      <c r="E44" s="32" t="s">
        <v>169</v>
      </c>
      <c r="F44" s="32" t="s">
        <v>168</v>
      </c>
      <c r="G44" s="32" t="s">
        <v>168</v>
      </c>
      <c r="H44" s="44" t="s">
        <v>219</v>
      </c>
      <c r="L44" s="1594" t="s">
        <v>220</v>
      </c>
      <c r="M44" s="1594"/>
      <c r="N44" s="1594"/>
      <c r="O44" s="1597" t="s">
        <v>164</v>
      </c>
      <c r="P44" s="1598"/>
      <c r="Q44" s="32" t="s">
        <v>169</v>
      </c>
      <c r="R44" s="30"/>
      <c r="S44" s="30"/>
      <c r="W44" s="228"/>
      <c r="Y44" s="22"/>
    </row>
    <row r="45" spans="1:25">
      <c r="B45" s="32" t="s">
        <v>167</v>
      </c>
      <c r="D45" s="32" t="s">
        <v>167</v>
      </c>
      <c r="E45" s="33">
        <f>V20</f>
        <v>0</v>
      </c>
      <c r="F45" s="31">
        <v>14.5</v>
      </c>
      <c r="G45" s="31">
        <v>14.5</v>
      </c>
      <c r="H45" s="45">
        <f>X20</f>
        <v>0</v>
      </c>
      <c r="L45" s="1595">
        <f>'7-STRAORD ATA'!F3</f>
        <v>0</v>
      </c>
      <c r="M45" s="1595"/>
      <c r="N45" s="1594"/>
      <c r="O45" s="1591">
        <f>L45-H45</f>
        <v>0</v>
      </c>
      <c r="P45" s="1592"/>
      <c r="Q45" s="102">
        <f>O45/F45</f>
        <v>0</v>
      </c>
      <c r="R45" s="106"/>
      <c r="S45" s="106"/>
      <c r="W45" s="23"/>
      <c r="Y45" s="22"/>
    </row>
    <row r="46" spans="1:25">
      <c r="B46" s="32" t="s">
        <v>166</v>
      </c>
      <c r="D46" s="32" t="s">
        <v>166</v>
      </c>
      <c r="E46" s="33">
        <f>W42</f>
        <v>0</v>
      </c>
      <c r="F46" s="31">
        <v>12.5</v>
      </c>
      <c r="G46" s="31">
        <v>12.5</v>
      </c>
      <c r="H46" s="45">
        <f>X42</f>
        <v>0</v>
      </c>
      <c r="L46" s="1595">
        <f>'7-STRAORD ATA'!F31</f>
        <v>0</v>
      </c>
      <c r="M46" s="1595"/>
      <c r="N46" s="1594"/>
      <c r="O46" s="1591">
        <f>L46-H46</f>
        <v>0</v>
      </c>
      <c r="P46" s="1592"/>
      <c r="Q46" s="102">
        <f>O46/F46</f>
        <v>0</v>
      </c>
      <c r="R46" s="106"/>
      <c r="S46" s="106"/>
      <c r="W46" s="23"/>
      <c r="Y46" s="22"/>
    </row>
    <row r="47" spans="1:25">
      <c r="B47" s="30"/>
      <c r="D47" s="30"/>
      <c r="E47" s="27"/>
      <c r="F47" s="29" t="s">
        <v>165</v>
      </c>
      <c r="G47" s="29" t="s">
        <v>165</v>
      </c>
      <c r="H47" s="28">
        <f>SUM(H45:H46)</f>
        <v>0</v>
      </c>
      <c r="L47" s="1595">
        <f>'7-STRAORD ATA'!F53</f>
        <v>0</v>
      </c>
      <c r="M47" s="1595"/>
      <c r="N47" s="1594"/>
      <c r="O47" s="1591">
        <f>O45+O46</f>
        <v>0</v>
      </c>
      <c r="P47" s="1592"/>
    </row>
    <row r="48" spans="1:25">
      <c r="B48" s="27"/>
      <c r="D48" s="27"/>
      <c r="E48" s="27"/>
      <c r="F48" s="26" t="s">
        <v>75</v>
      </c>
      <c r="G48" s="26" t="s">
        <v>75</v>
      </c>
      <c r="H48" s="25">
        <f>'2-RSU-informativa al dsga'!C33</f>
        <v>0</v>
      </c>
      <c r="I48" s="1593"/>
      <c r="J48" s="1593"/>
      <c r="K48" s="1593"/>
      <c r="L48" s="1596"/>
      <c r="M48" s="1596"/>
    </row>
    <row r="49" spans="2:13">
      <c r="B49" s="22"/>
      <c r="F49" s="22" t="s">
        <v>186</v>
      </c>
      <c r="G49" s="22" t="s">
        <v>186</v>
      </c>
      <c r="H49" s="25">
        <f>H48-H47</f>
        <v>0</v>
      </c>
      <c r="I49" s="1593"/>
      <c r="J49" s="1593"/>
      <c r="K49" s="1593"/>
      <c r="L49" s="1593"/>
      <c r="M49" s="1593"/>
    </row>
  </sheetData>
  <sheetProtection sheet="1" objects="1" scenarios="1"/>
  <mergeCells count="19">
    <mergeCell ref="O47:P47"/>
    <mergeCell ref="I49:K49"/>
    <mergeCell ref="L44:N44"/>
    <mergeCell ref="L45:N45"/>
    <mergeCell ref="L46:N46"/>
    <mergeCell ref="L47:N47"/>
    <mergeCell ref="I48:K48"/>
    <mergeCell ref="L49:M49"/>
    <mergeCell ref="L48:M48"/>
    <mergeCell ref="O46:P46"/>
    <mergeCell ref="O45:P45"/>
    <mergeCell ref="O44:P44"/>
    <mergeCell ref="A21:X21"/>
    <mergeCell ref="A1:B1"/>
    <mergeCell ref="C1:D1"/>
    <mergeCell ref="A20:D20"/>
    <mergeCell ref="A42:D42"/>
    <mergeCell ref="A11:X11"/>
    <mergeCell ref="V2:W2"/>
  </mergeCells>
  <printOptions horizontalCentered="1"/>
  <pageMargins left="0" right="0" top="0.39370078740157483" bottom="0" header="0" footer="0.19685039370078741"/>
  <pageSetup paperSize="9" scale="90" orientation="landscape" r:id="rId1"/>
  <headerFooter>
    <oddHeader>&amp;RConsuntivo - IV</oddHeader>
  </headerFooter>
  <legacyDrawing r:id="rId2"/>
</worksheet>
</file>

<file path=xl/worksheets/sheet32.xml><?xml version="1.0" encoding="utf-8"?>
<worksheet xmlns="http://schemas.openxmlformats.org/spreadsheetml/2006/main" xmlns:r="http://schemas.openxmlformats.org/officeDocument/2006/relationships">
  <sheetPr>
    <tabColor rgb="FF7030A0"/>
  </sheetPr>
  <dimension ref="A1:P24"/>
  <sheetViews>
    <sheetView showGridLines="0" workbookViewId="0">
      <selection activeCell="D14" sqref="D14"/>
    </sheetView>
  </sheetViews>
  <sheetFormatPr defaultColWidth="8.88671875" defaultRowHeight="14.25"/>
  <cols>
    <col min="1" max="1" width="3.109375" style="60" customWidth="1"/>
    <col min="2" max="2" width="6.44140625" style="65" customWidth="1"/>
    <col min="3" max="3" width="15.33203125" style="65" customWidth="1"/>
    <col min="4" max="4" width="64.6640625" style="4" customWidth="1"/>
    <col min="5" max="5" width="12.109375" style="65" customWidth="1"/>
    <col min="6" max="6" width="12.6640625" style="4" customWidth="1"/>
    <col min="7" max="7" width="11.6640625" style="4" customWidth="1"/>
    <col min="8" max="8" width="10.6640625" style="4" customWidth="1"/>
    <col min="9" max="9" width="10.88671875" style="4" customWidth="1"/>
    <col min="10" max="12" width="8.88671875" style="4"/>
    <col min="13" max="13" width="23.88671875" style="4" hidden="1" customWidth="1"/>
    <col min="14" max="14" width="8.44140625" style="4" hidden="1" customWidth="1"/>
    <col min="15" max="15" width="7.109375" style="4" hidden="1" customWidth="1"/>
    <col min="16" max="16" width="9.33203125" style="4" hidden="1" customWidth="1"/>
    <col min="17" max="16384" width="8.88671875" style="4"/>
  </cols>
  <sheetData>
    <row r="1" spans="1:6" s="54" customFormat="1" ht="37.5" customHeight="1">
      <c r="A1" s="1599" t="s">
        <v>270</v>
      </c>
      <c r="B1" s="1599"/>
      <c r="C1" s="1599"/>
      <c r="D1" s="1599"/>
      <c r="E1" s="1599"/>
      <c r="F1" s="1599"/>
    </row>
    <row r="2" spans="1:6" s="54" customFormat="1" ht="37.5" customHeight="1">
      <c r="A2" s="1599" t="str">
        <f>Dati!B4</f>
        <v>2022/2023</v>
      </c>
      <c r="B2" s="1599"/>
      <c r="C2" s="1599"/>
      <c r="D2" s="1599"/>
      <c r="E2" s="1599"/>
      <c r="F2" s="1599"/>
    </row>
    <row r="4" spans="1:6" ht="15" customHeight="1">
      <c r="A4" s="58"/>
      <c r="D4" s="59"/>
      <c r="E4" s="80" t="s">
        <v>75</v>
      </c>
      <c r="F4" s="62">
        <f>'8-IISS'!E18</f>
        <v>0</v>
      </c>
    </row>
    <row r="5" spans="1:6" ht="15" customHeight="1">
      <c r="A5" s="58"/>
      <c r="D5" s="58"/>
      <c r="F5" s="141"/>
    </row>
    <row r="6" spans="1:6">
      <c r="A6" s="144" t="s">
        <v>155</v>
      </c>
      <c r="B6" s="145" t="s">
        <v>189</v>
      </c>
      <c r="C6" s="145" t="s">
        <v>325</v>
      </c>
      <c r="D6" s="146" t="s">
        <v>326</v>
      </c>
      <c r="E6" s="142" t="s">
        <v>125</v>
      </c>
    </row>
    <row r="7" spans="1:6" ht="17.25" customHeight="1">
      <c r="A7" s="61">
        <f>'8-IISS'!A6</f>
        <v>1</v>
      </c>
      <c r="B7" s="61" t="str">
        <f>'8-IISS'!B6</f>
        <v>A.A.</v>
      </c>
      <c r="C7" s="155"/>
      <c r="D7" s="81" t="str">
        <f>'8-IISS'!C6</f>
        <v>Coordinamento area didattica</v>
      </c>
      <c r="E7" s="66">
        <f>'8-IISS'!D6</f>
        <v>0</v>
      </c>
    </row>
    <row r="8" spans="1:6" ht="16.5" customHeight="1">
      <c r="A8" s="61">
        <f>'8-IISS'!A7</f>
        <v>2</v>
      </c>
      <c r="B8" s="61" t="str">
        <f>'8-IISS'!B8</f>
        <v>A.A.</v>
      </c>
      <c r="C8" s="155"/>
      <c r="D8" s="81" t="str">
        <f>'8-IISS'!C7</f>
        <v>Coordinamento area personale</v>
      </c>
      <c r="E8" s="66">
        <f>'8-IISS'!D7</f>
        <v>0</v>
      </c>
    </row>
    <row r="9" spans="1:6" ht="18.75" customHeight="1">
      <c r="A9" s="61">
        <f>'8-IISS'!A8</f>
        <v>3</v>
      </c>
      <c r="B9" s="61" t="str">
        <f>'8-IISS'!B9</f>
        <v>A.T.</v>
      </c>
      <c r="C9" s="155"/>
      <c r="D9" s="81" t="str">
        <f>'8-IISS'!C8</f>
        <v>AAA</v>
      </c>
      <c r="E9" s="66">
        <f>'8-IISS'!D8</f>
        <v>0</v>
      </c>
    </row>
    <row r="10" spans="1:6">
      <c r="A10" s="61">
        <f>'8-IISS'!A9</f>
        <v>1</v>
      </c>
      <c r="B10" s="61" t="str">
        <f>'8-IISS'!B15</f>
        <v>C.S.</v>
      </c>
      <c r="C10" s="155"/>
      <c r="D10" s="81" t="str">
        <f>'8-IISS'!C9</f>
        <v>AAA</v>
      </c>
      <c r="E10" s="66">
        <f>'8-IISS'!D9</f>
        <v>0</v>
      </c>
    </row>
    <row r="11" spans="1:6" ht="17.25" customHeight="1">
      <c r="A11" s="61">
        <f>'8-IISS'!A10</f>
        <v>2</v>
      </c>
      <c r="B11" s="61">
        <f>'8-IISS'!B16</f>
        <v>0</v>
      </c>
      <c r="C11" s="155"/>
      <c r="D11" s="81" t="str">
        <f>'8-IISS'!C10</f>
        <v>AAA</v>
      </c>
      <c r="E11" s="66">
        <f>'8-IISS'!D10</f>
        <v>0</v>
      </c>
    </row>
    <row r="12" spans="1:6" ht="17.25" customHeight="1">
      <c r="A12" s="61">
        <f>'8-IISS'!A11</f>
        <v>1</v>
      </c>
      <c r="B12" s="61">
        <f>'8-IISS'!B17</f>
        <v>0</v>
      </c>
      <c r="C12" s="155"/>
      <c r="D12" s="81" t="str">
        <f>'8-IISS'!C11</f>
        <v xml:space="preserve">Piccola manutenzione </v>
      </c>
      <c r="E12" s="66">
        <f>'8-IISS'!D11</f>
        <v>0</v>
      </c>
    </row>
    <row r="13" spans="1:6" ht="17.25" customHeight="1">
      <c r="A13" s="61">
        <f>'8-IISS'!A12</f>
        <v>2</v>
      </c>
      <c r="B13" s="61">
        <f>'8-IISS'!B18</f>
        <v>0</v>
      </c>
      <c r="C13" s="155"/>
      <c r="D13" s="81" t="str">
        <f>'8-IISS'!C12</f>
        <v xml:space="preserve">Piccola manutenzione </v>
      </c>
      <c r="E13" s="66">
        <f>'8-IISS'!D12</f>
        <v>0</v>
      </c>
    </row>
    <row r="14" spans="1:6" ht="16.5" customHeight="1">
      <c r="A14" s="61">
        <f>'8-IISS'!A13</f>
        <v>3</v>
      </c>
      <c r="B14" s="61">
        <f>'8-IISS'!B19</f>
        <v>0</v>
      </c>
      <c r="C14" s="155"/>
      <c r="D14" s="81" t="str">
        <f>'8-IISS'!C13</f>
        <v>Assistenza disabile</v>
      </c>
      <c r="E14" s="66">
        <f>'8-IISS'!D13</f>
        <v>0</v>
      </c>
    </row>
    <row r="15" spans="1:6" ht="18.75" customHeight="1">
      <c r="A15" s="61">
        <f>'8-IISS'!A14</f>
        <v>4</v>
      </c>
      <c r="B15" s="61">
        <f>'8-IISS'!B20</f>
        <v>0</v>
      </c>
      <c r="C15" s="155"/>
      <c r="D15" s="81" t="str">
        <f>'8-IISS'!C14</f>
        <v>Assistenza disabile</v>
      </c>
      <c r="E15" s="66">
        <f>'8-IISS'!D14</f>
        <v>0</v>
      </c>
    </row>
    <row r="16" spans="1:6">
      <c r="A16" s="61">
        <f>'8-IISS'!A15</f>
        <v>5</v>
      </c>
      <c r="B16" s="61">
        <f>'8-IISS'!B21</f>
        <v>0</v>
      </c>
      <c r="C16" s="155"/>
      <c r="D16" s="81" t="str">
        <f>'8-IISS'!C15</f>
        <v xml:space="preserve">Piccola manutenzione </v>
      </c>
      <c r="E16" s="66">
        <f>'8-IISS'!D15</f>
        <v>0</v>
      </c>
    </row>
    <row r="17" spans="1:8">
      <c r="A17" s="61"/>
      <c r="B17" s="79"/>
      <c r="C17" s="79"/>
      <c r="D17" s="147" t="s">
        <v>140</v>
      </c>
      <c r="E17" s="143">
        <f>SUM(E11:E16)</f>
        <v>0</v>
      </c>
      <c r="F17" s="6"/>
    </row>
    <row r="18" spans="1:8">
      <c r="B18" s="67"/>
      <c r="C18" s="67"/>
      <c r="E18" s="67" t="s">
        <v>139</v>
      </c>
      <c r="F18" s="9">
        <f>F4-E17</f>
        <v>0</v>
      </c>
      <c r="G18" s="7"/>
      <c r="H18" s="6"/>
    </row>
    <row r="19" spans="1:8" ht="16.5">
      <c r="B19" s="68"/>
      <c r="C19" s="68"/>
      <c r="D19" s="10"/>
      <c r="E19" s="68"/>
      <c r="G19" s="7"/>
      <c r="H19" s="6"/>
    </row>
    <row r="20" spans="1:8">
      <c r="B20" s="51"/>
      <c r="C20" s="51"/>
      <c r="E20" s="51"/>
      <c r="F20" s="52"/>
      <c r="H20" s="6"/>
    </row>
    <row r="21" spans="1:8" ht="16.5">
      <c r="B21" s="53"/>
      <c r="C21" s="53"/>
      <c r="E21" s="53"/>
      <c r="F21" s="53"/>
    </row>
    <row r="24" spans="1:8">
      <c r="B24" s="69"/>
      <c r="C24" s="69"/>
      <c r="E24" s="69"/>
    </row>
  </sheetData>
  <sheetProtection sheet="1" objects="1" scenarios="1"/>
  <mergeCells count="2">
    <mergeCell ref="A1:F1"/>
    <mergeCell ref="A2:F2"/>
  </mergeCells>
  <printOptions horizontalCentered="1"/>
  <pageMargins left="0.23622047244094491" right="0.23622047244094491" top="0.74803149606299213" bottom="0.74803149606299213" header="0.31496062992125984" footer="0.31496062992125984"/>
  <pageSetup paperSize="9" orientation="landscape" r:id="rId1"/>
  <headerFooter alignWithMargins="0">
    <oddHeader>&amp;RConsuntivo - V</oddHeader>
  </headerFooter>
  <legacyDrawing r:id="rId2"/>
</worksheet>
</file>

<file path=xl/worksheets/sheet33.xml><?xml version="1.0" encoding="utf-8"?>
<worksheet xmlns="http://schemas.openxmlformats.org/spreadsheetml/2006/main" xmlns:r="http://schemas.openxmlformats.org/officeDocument/2006/relationships">
  <sheetPr codeName="Foglio13">
    <tabColor rgb="FFFF0000"/>
  </sheetPr>
  <dimension ref="A1:T27"/>
  <sheetViews>
    <sheetView zoomScale="85" zoomScaleNormal="85" workbookViewId="0">
      <selection activeCell="F12" sqref="F12"/>
    </sheetView>
  </sheetViews>
  <sheetFormatPr defaultColWidth="8.88671875" defaultRowHeight="14.25"/>
  <cols>
    <col min="1" max="1" width="15.5546875" style="41" customWidth="1"/>
    <col min="2" max="2" width="15.109375" style="41" customWidth="1"/>
    <col min="3" max="3" width="19.33203125" style="41" customWidth="1"/>
    <col min="4" max="4" width="8.6640625" style="43" customWidth="1"/>
    <col min="5" max="5" width="9" style="43" customWidth="1"/>
    <col min="6" max="6" width="7.109375" style="43" customWidth="1"/>
    <col min="7" max="7" width="8.6640625" style="43" customWidth="1"/>
    <col min="8" max="8" width="8.33203125" style="43" customWidth="1"/>
    <col min="9" max="9" width="6.5546875" style="43" customWidth="1"/>
    <col min="10" max="10" width="5.6640625" style="43" customWidth="1"/>
    <col min="11" max="11" width="7.33203125" style="43" customWidth="1"/>
    <col min="12" max="13" width="5.6640625" style="43" customWidth="1"/>
    <col min="14" max="14" width="7.33203125" style="43" customWidth="1"/>
    <col min="15" max="15" width="7.109375" style="41" customWidth="1"/>
    <col min="16" max="19" width="8.88671875" style="41"/>
    <col min="20" max="20" width="13" style="42" customWidth="1"/>
    <col min="21" max="16384" width="8.88671875" style="41"/>
  </cols>
  <sheetData>
    <row r="1" spans="1:20" s="230" customFormat="1" ht="178.5" customHeight="1">
      <c r="A1" s="230" t="s">
        <v>189</v>
      </c>
      <c r="B1" s="230" t="s">
        <v>190</v>
      </c>
      <c r="C1" s="230" t="s">
        <v>191</v>
      </c>
      <c r="D1" s="231">
        <f>'pagamento ATA'!E1</f>
        <v>0</v>
      </c>
      <c r="E1" s="231" t="str">
        <f>'pagamento ATA'!F1</f>
        <v>art. 88, comma 2, lettera e)</v>
      </c>
      <c r="F1" s="231" t="str">
        <f>'pagamento ATA'!G1</f>
        <v>INTENSIFICAZIONE COVID-19</v>
      </c>
      <c r="G1" s="231" t="str">
        <f>'pagamento ATA'!H1</f>
        <v>art. 88, comma 2, lettera k)</v>
      </c>
      <c r="H1" s="231" t="str">
        <f>'pagamento ATA'!L1</f>
        <v>art. 88, comma 2, lettera k)</v>
      </c>
      <c r="I1" s="231" t="str">
        <f>'pagamento ATA'!M1</f>
        <v>art. 88, comma 2, lettera k)</v>
      </c>
      <c r="J1" s="231" t="str">
        <f>'pagamento ATA'!N1</f>
        <v>art. 88, comma 2, lettera k)</v>
      </c>
      <c r="K1" s="231" t="str">
        <f>'pagamento ATA'!O1</f>
        <v>art. 88, comma 2, lettera k)</v>
      </c>
      <c r="L1" s="231" t="str">
        <f>'pagamento ATA'!P1</f>
        <v>art. 88, comma 2, lettera k)</v>
      </c>
      <c r="M1" s="231" t="str">
        <f>'pagamento ATA'!Q1</f>
        <v>art. 88, comma 2, lettera k)</v>
      </c>
      <c r="N1" s="231" t="str">
        <f>'pagamento ATA'!R1</f>
        <v>MAGGIOR CARICO ALUNNI DISABILI</v>
      </c>
      <c r="O1" s="231" t="str">
        <f>'pagamento ATA'!S1</f>
        <v>MAGGIORCARICO PER CS SGRAVIO MANSIONI</v>
      </c>
      <c r="P1" s="231" t="str">
        <f>'pagamento ATA'!T1</f>
        <v>art. 88, comma 2, lettera k)</v>
      </c>
      <c r="Q1" s="231" t="str">
        <f>'pagamento ATA'!U1</f>
        <v>art. 88, comma 2, lettera k)</v>
      </c>
      <c r="R1" s="231" t="str">
        <f>'pagamento ATA'!V1</f>
        <v>AA</v>
      </c>
      <c r="S1" s="231" t="str">
        <f>'pagamento ATA'!W1</f>
        <v>CS</v>
      </c>
      <c r="T1" s="232" t="str">
        <f>'pagamento ATA'!X1</f>
        <v>LORDO DIPENDENTE</v>
      </c>
    </row>
    <row r="2" spans="1:20">
      <c r="A2" s="41" t="s">
        <v>187</v>
      </c>
      <c r="B2" s="41">
        <f>'pagamento ATA'!C3</f>
        <v>0</v>
      </c>
      <c r="C2" s="41">
        <f>'pagamento ATA'!D3</f>
        <v>0</v>
      </c>
      <c r="D2" s="43">
        <f>'pagamento ATA'!E3</f>
        <v>0</v>
      </c>
      <c r="E2" s="43">
        <f>'pagamento ATA'!F3</f>
        <v>0</v>
      </c>
      <c r="F2" s="43">
        <f>'pagamento ATA'!G3</f>
        <v>0</v>
      </c>
      <c r="G2" s="43">
        <f>'pagamento ATA'!H3</f>
        <v>0</v>
      </c>
      <c r="O2" s="42"/>
      <c r="R2" s="43">
        <f>'pagamento ATA'!V3</f>
        <v>0</v>
      </c>
      <c r="T2" s="42">
        <f>'pagamento ATA'!X3</f>
        <v>0</v>
      </c>
    </row>
    <row r="3" spans="1:20">
      <c r="A3" s="41" t="s">
        <v>187</v>
      </c>
      <c r="B3" s="41">
        <f>'pagamento ATA'!C4</f>
        <v>0</v>
      </c>
      <c r="C3" s="41">
        <f>'pagamento ATA'!D4</f>
        <v>0</v>
      </c>
      <c r="D3" s="43">
        <f>'pagamento ATA'!E4</f>
        <v>0</v>
      </c>
      <c r="E3" s="43">
        <f>'pagamento ATA'!F4</f>
        <v>0</v>
      </c>
      <c r="F3" s="43">
        <f>'pagamento ATA'!G4</f>
        <v>0</v>
      </c>
      <c r="G3" s="43">
        <f>'pagamento ATA'!H4</f>
        <v>0</v>
      </c>
      <c r="R3" s="43">
        <f>'pagamento ATA'!V4</f>
        <v>0</v>
      </c>
      <c r="T3" s="42">
        <f>'pagamento ATA'!X4</f>
        <v>0</v>
      </c>
    </row>
    <row r="4" spans="1:20">
      <c r="A4" s="41" t="s">
        <v>187</v>
      </c>
      <c r="B4" s="41">
        <f>'pagamento ATA'!C5</f>
        <v>0</v>
      </c>
      <c r="C4" s="41">
        <f>'pagamento ATA'!D5</f>
        <v>0</v>
      </c>
      <c r="D4" s="43">
        <f>'pagamento ATA'!E5</f>
        <v>0</v>
      </c>
      <c r="E4" s="43">
        <f>'pagamento ATA'!F5</f>
        <v>0</v>
      </c>
      <c r="F4" s="43">
        <f>'pagamento ATA'!G5</f>
        <v>0</v>
      </c>
      <c r="G4" s="43">
        <f>'pagamento ATA'!H5</f>
        <v>0</v>
      </c>
      <c r="O4" s="42"/>
      <c r="R4" s="43">
        <f>'pagamento ATA'!V5</f>
        <v>0</v>
      </c>
      <c r="T4" s="42">
        <f>'pagamento ATA'!X5</f>
        <v>0</v>
      </c>
    </row>
    <row r="5" spans="1:20">
      <c r="A5" s="41" t="s">
        <v>187</v>
      </c>
      <c r="B5" s="41">
        <f>'pagamento ATA'!C6</f>
        <v>0</v>
      </c>
      <c r="C5" s="41">
        <f>'pagamento ATA'!D6</f>
        <v>0</v>
      </c>
      <c r="D5" s="43">
        <f>'pagamento ATA'!E6</f>
        <v>0</v>
      </c>
      <c r="E5" s="43">
        <f>'pagamento ATA'!F6</f>
        <v>0</v>
      </c>
      <c r="F5" s="43">
        <f>'pagamento ATA'!G6</f>
        <v>0</v>
      </c>
      <c r="G5" s="43">
        <f>'pagamento ATA'!H6</f>
        <v>0</v>
      </c>
      <c r="O5" s="42"/>
      <c r="R5" s="43">
        <f>'pagamento ATA'!V6</f>
        <v>0</v>
      </c>
      <c r="T5" s="42">
        <f>'pagamento ATA'!X6</f>
        <v>0</v>
      </c>
    </row>
    <row r="6" spans="1:20" ht="14.25" customHeight="1">
      <c r="A6" s="41" t="s">
        <v>187</v>
      </c>
      <c r="B6" s="41">
        <f>'pagamento ATA'!C9</f>
        <v>0</v>
      </c>
      <c r="C6" s="41">
        <f>'pagamento ATA'!D9</f>
        <v>0</v>
      </c>
      <c r="D6" s="43">
        <f>'pagamento ATA'!E9</f>
        <v>0</v>
      </c>
      <c r="E6" s="43">
        <f>'pagamento ATA'!F9</f>
        <v>0</v>
      </c>
      <c r="F6" s="43">
        <f>'pagamento ATA'!G9</f>
        <v>0</v>
      </c>
      <c r="G6" s="43">
        <f>'pagamento ATA'!H9</f>
        <v>0</v>
      </c>
      <c r="O6" s="42"/>
      <c r="R6" s="43">
        <f>'pagamento ATA'!V9</f>
        <v>0</v>
      </c>
      <c r="T6" s="42">
        <f>'pagamento ATA'!X9</f>
        <v>0</v>
      </c>
    </row>
    <row r="7" spans="1:20">
      <c r="A7" s="41" t="s">
        <v>187</v>
      </c>
      <c r="B7" s="41">
        <f>'pagamento ATA'!C10</f>
        <v>0</v>
      </c>
      <c r="C7" s="41">
        <f>'pagamento ATA'!D10</f>
        <v>0</v>
      </c>
      <c r="D7" s="43">
        <f>'pagamento ATA'!E10</f>
        <v>0</v>
      </c>
      <c r="E7" s="43">
        <f>'pagamento ATA'!F10</f>
        <v>0</v>
      </c>
      <c r="F7" s="43">
        <f>'pagamento ATA'!G10</f>
        <v>0</v>
      </c>
      <c r="G7" s="43">
        <f>'pagamento ATA'!H10</f>
        <v>0</v>
      </c>
      <c r="O7" s="42"/>
      <c r="R7" s="43">
        <f>'pagamento ATA'!V10</f>
        <v>0</v>
      </c>
      <c r="T7" s="42">
        <f>'pagamento ATA'!X10</f>
        <v>0</v>
      </c>
    </row>
    <row r="8" spans="1:20">
      <c r="A8" s="41" t="s">
        <v>188</v>
      </c>
      <c r="B8" s="41">
        <f>'pagamento ATA'!C22</f>
        <v>0</v>
      </c>
      <c r="C8" s="41">
        <f>'pagamento ATA'!D22</f>
        <v>0</v>
      </c>
      <c r="D8" s="43">
        <f>'pagamento ATA'!E22</f>
        <v>0</v>
      </c>
      <c r="E8" s="43">
        <f>'pagamento ATA'!F22</f>
        <v>0</v>
      </c>
      <c r="F8" s="43">
        <f>'pagamento ATA'!G22</f>
        <v>0</v>
      </c>
      <c r="H8" s="43">
        <f>'pagamento ATA'!L22</f>
        <v>0</v>
      </c>
      <c r="I8" s="43">
        <f>'pagamento ATA'!M22</f>
        <v>0</v>
      </c>
      <c r="J8" s="43">
        <f>'pagamento ATA'!N22</f>
        <v>0</v>
      </c>
      <c r="K8" s="43">
        <f>'pagamento ATA'!O22</f>
        <v>0</v>
      </c>
      <c r="L8" s="43">
        <f>'pagamento ATA'!P22</f>
        <v>0</v>
      </c>
      <c r="M8" s="43">
        <f>'pagamento ATA'!Q22</f>
        <v>0</v>
      </c>
      <c r="N8" s="43">
        <f>'pagamento ATA'!R22</f>
        <v>0</v>
      </c>
      <c r="O8" s="43">
        <f>'pagamento ATA'!S22</f>
        <v>0</v>
      </c>
      <c r="P8" s="43">
        <f>'pagamento ATA'!T22</f>
        <v>0</v>
      </c>
      <c r="Q8" s="43">
        <f>'pagamento ATA'!U22</f>
        <v>0</v>
      </c>
      <c r="S8" s="41">
        <f>'pagamento ATA'!W22</f>
        <v>0</v>
      </c>
      <c r="T8" s="42">
        <f>'pagamento ATA'!X22</f>
        <v>0</v>
      </c>
    </row>
    <row r="9" spans="1:20">
      <c r="A9" s="41" t="s">
        <v>188</v>
      </c>
      <c r="B9" s="41">
        <f>'pagamento ATA'!C23</f>
        <v>0</v>
      </c>
      <c r="C9" s="41">
        <f>'pagamento ATA'!D23</f>
        <v>0</v>
      </c>
      <c r="D9" s="43">
        <f>'pagamento ATA'!E24</f>
        <v>0</v>
      </c>
      <c r="E9" s="43">
        <f>'pagamento ATA'!F23</f>
        <v>0</v>
      </c>
      <c r="F9" s="43">
        <f>'pagamento ATA'!G23</f>
        <v>0</v>
      </c>
      <c r="H9" s="43">
        <f>'pagamento ATA'!L23</f>
        <v>0</v>
      </c>
      <c r="I9" s="43">
        <f>'pagamento ATA'!M23</f>
        <v>0</v>
      </c>
      <c r="J9" s="43">
        <f>'pagamento ATA'!N23</f>
        <v>0</v>
      </c>
      <c r="K9" s="43">
        <f>'pagamento ATA'!O23</f>
        <v>0</v>
      </c>
      <c r="L9" s="43">
        <f>'pagamento ATA'!P23</f>
        <v>0</v>
      </c>
      <c r="M9" s="43">
        <f>'pagamento ATA'!Q23</f>
        <v>0</v>
      </c>
      <c r="N9" s="43">
        <f>'pagamento ATA'!R23</f>
        <v>0</v>
      </c>
      <c r="O9" s="43">
        <f>'pagamento ATA'!S23</f>
        <v>0</v>
      </c>
      <c r="P9" s="43">
        <f>'pagamento ATA'!T23</f>
        <v>0</v>
      </c>
      <c r="Q9" s="43">
        <f>'pagamento ATA'!U23</f>
        <v>0</v>
      </c>
      <c r="S9" s="41">
        <f>'pagamento ATA'!W23</f>
        <v>0</v>
      </c>
      <c r="T9" s="42">
        <f>'pagamento ATA'!X23</f>
        <v>0</v>
      </c>
    </row>
    <row r="10" spans="1:20">
      <c r="A10" s="41" t="s">
        <v>188</v>
      </c>
      <c r="B10" s="41">
        <f>'pagamento ATA'!C24</f>
        <v>0</v>
      </c>
      <c r="C10" s="41">
        <f>'pagamento ATA'!D24</f>
        <v>0</v>
      </c>
      <c r="D10" s="43">
        <f>'pagamento ATA'!E25</f>
        <v>0</v>
      </c>
      <c r="E10" s="43">
        <f>'pagamento ATA'!F24</f>
        <v>0</v>
      </c>
      <c r="F10" s="43">
        <f>'pagamento ATA'!G24</f>
        <v>0</v>
      </c>
      <c r="H10" s="43">
        <f>'pagamento ATA'!L24</f>
        <v>0</v>
      </c>
      <c r="I10" s="43">
        <f>'pagamento ATA'!M24</f>
        <v>0</v>
      </c>
      <c r="J10" s="43">
        <f>'pagamento ATA'!N24</f>
        <v>0</v>
      </c>
      <c r="K10" s="43">
        <f>'pagamento ATA'!O24</f>
        <v>0</v>
      </c>
      <c r="L10" s="43">
        <f>'pagamento ATA'!P24</f>
        <v>0</v>
      </c>
      <c r="M10" s="43">
        <f>'pagamento ATA'!Q24</f>
        <v>0</v>
      </c>
      <c r="N10" s="43">
        <f>'pagamento ATA'!R24</f>
        <v>0</v>
      </c>
      <c r="O10" s="43">
        <f>'pagamento ATA'!S24</f>
        <v>0</v>
      </c>
      <c r="P10" s="43">
        <f>'pagamento ATA'!T24</f>
        <v>0</v>
      </c>
      <c r="Q10" s="43">
        <f>'pagamento ATA'!U24</f>
        <v>0</v>
      </c>
      <c r="S10" s="41">
        <f>'pagamento ATA'!W24</f>
        <v>0</v>
      </c>
      <c r="T10" s="42">
        <f>'pagamento ATA'!X24</f>
        <v>0</v>
      </c>
    </row>
    <row r="11" spans="1:20" ht="14.25" customHeight="1">
      <c r="A11" s="41" t="s">
        <v>188</v>
      </c>
      <c r="B11" s="41">
        <f>'pagamento ATA'!C25</f>
        <v>0</v>
      </c>
      <c r="C11" s="41">
        <f>'pagamento ATA'!D25</f>
        <v>0</v>
      </c>
      <c r="D11" s="43">
        <f>'pagamento ATA'!E26</f>
        <v>0</v>
      </c>
      <c r="E11" s="43">
        <f>'pagamento ATA'!F25</f>
        <v>0</v>
      </c>
      <c r="F11" s="43">
        <f>'pagamento ATA'!G25</f>
        <v>0</v>
      </c>
      <c r="H11" s="43">
        <f>'pagamento ATA'!L25</f>
        <v>0</v>
      </c>
      <c r="I11" s="43">
        <f>'pagamento ATA'!M25</f>
        <v>0</v>
      </c>
      <c r="J11" s="43">
        <f>'pagamento ATA'!N25</f>
        <v>0</v>
      </c>
      <c r="K11" s="43">
        <f>'pagamento ATA'!O25</f>
        <v>0</v>
      </c>
      <c r="L11" s="43">
        <f>'pagamento ATA'!P25</f>
        <v>0</v>
      </c>
      <c r="M11" s="43">
        <f>'pagamento ATA'!Q25</f>
        <v>0</v>
      </c>
      <c r="N11" s="43">
        <f>'pagamento ATA'!R25</f>
        <v>0</v>
      </c>
      <c r="O11" s="43">
        <f>'pagamento ATA'!S25</f>
        <v>0</v>
      </c>
      <c r="P11" s="43">
        <f>'pagamento ATA'!T25</f>
        <v>0</v>
      </c>
      <c r="Q11" s="43">
        <f>'pagamento ATA'!U25</f>
        <v>0</v>
      </c>
      <c r="S11" s="41">
        <f>'pagamento ATA'!W25</f>
        <v>0</v>
      </c>
      <c r="T11" s="42">
        <f>'pagamento ATA'!X25</f>
        <v>0</v>
      </c>
    </row>
    <row r="12" spans="1:20" ht="14.25" customHeight="1">
      <c r="A12" s="41" t="s">
        <v>188</v>
      </c>
      <c r="B12" s="41">
        <f>'pagamento ATA'!C26</f>
        <v>0</v>
      </c>
      <c r="C12" s="41">
        <f>'pagamento ATA'!D26</f>
        <v>0</v>
      </c>
      <c r="D12" s="43">
        <f>'pagamento ATA'!E27</f>
        <v>0</v>
      </c>
      <c r="E12" s="43">
        <f>'pagamento ATA'!F26</f>
        <v>0</v>
      </c>
      <c r="F12" s="43">
        <f>'pagamento ATA'!G26</f>
        <v>0</v>
      </c>
      <c r="H12" s="43">
        <f>'pagamento ATA'!L26</f>
        <v>0</v>
      </c>
      <c r="I12" s="43">
        <f>'pagamento ATA'!M26</f>
        <v>0</v>
      </c>
      <c r="J12" s="43">
        <f>'pagamento ATA'!N26</f>
        <v>0</v>
      </c>
      <c r="K12" s="43">
        <f>'pagamento ATA'!O26</f>
        <v>0</v>
      </c>
      <c r="L12" s="43">
        <f>'pagamento ATA'!P26</f>
        <v>0</v>
      </c>
      <c r="M12" s="43">
        <f>'pagamento ATA'!Q26</f>
        <v>0</v>
      </c>
      <c r="N12" s="43">
        <f>'pagamento ATA'!R26</f>
        <v>0</v>
      </c>
      <c r="O12" s="43">
        <f>'pagamento ATA'!S26</f>
        <v>0</v>
      </c>
      <c r="P12" s="43">
        <f>'pagamento ATA'!T26</f>
        <v>0</v>
      </c>
      <c r="Q12" s="43">
        <f>'pagamento ATA'!U26</f>
        <v>0</v>
      </c>
      <c r="S12" s="41">
        <f>'pagamento ATA'!W26</f>
        <v>0</v>
      </c>
      <c r="T12" s="42">
        <f>'pagamento ATA'!X26</f>
        <v>0</v>
      </c>
    </row>
    <row r="13" spans="1:20">
      <c r="A13" s="41" t="s">
        <v>188</v>
      </c>
      <c r="B13" s="41">
        <f>'pagamento ATA'!C27</f>
        <v>0</v>
      </c>
      <c r="C13" s="41">
        <f>'pagamento ATA'!D27</f>
        <v>0</v>
      </c>
      <c r="D13" s="43">
        <f>'pagamento ATA'!E28</f>
        <v>0</v>
      </c>
      <c r="E13" s="43">
        <f>'pagamento ATA'!F27</f>
        <v>0</v>
      </c>
      <c r="F13" s="43">
        <f>'pagamento ATA'!G27</f>
        <v>0</v>
      </c>
      <c r="H13" s="43">
        <f>'pagamento ATA'!L27</f>
        <v>0</v>
      </c>
      <c r="I13" s="43">
        <f>'pagamento ATA'!M27</f>
        <v>0</v>
      </c>
      <c r="J13" s="43">
        <f>'pagamento ATA'!N27</f>
        <v>0</v>
      </c>
      <c r="K13" s="43">
        <f>'pagamento ATA'!O27</f>
        <v>0</v>
      </c>
      <c r="L13" s="43">
        <f>'pagamento ATA'!P27</f>
        <v>0</v>
      </c>
      <c r="M13" s="43">
        <f>'pagamento ATA'!Q27</f>
        <v>0</v>
      </c>
      <c r="N13" s="43">
        <f>'pagamento ATA'!R27</f>
        <v>0</v>
      </c>
      <c r="O13" s="43">
        <f>'pagamento ATA'!S27</f>
        <v>0</v>
      </c>
      <c r="P13" s="43">
        <f>'pagamento ATA'!T27</f>
        <v>0</v>
      </c>
      <c r="Q13" s="43">
        <f>'pagamento ATA'!U27</f>
        <v>0</v>
      </c>
      <c r="S13" s="41">
        <f>'pagamento ATA'!W27</f>
        <v>0</v>
      </c>
      <c r="T13" s="42">
        <f>'pagamento ATA'!X27</f>
        <v>0</v>
      </c>
    </row>
    <row r="14" spans="1:20" ht="14.25" customHeight="1">
      <c r="A14" s="41" t="s">
        <v>188</v>
      </c>
      <c r="B14" s="41">
        <f>'pagamento ATA'!C28</f>
        <v>0</v>
      </c>
      <c r="C14" s="41">
        <f>'pagamento ATA'!D28</f>
        <v>0</v>
      </c>
      <c r="D14" s="43">
        <f>'pagamento ATA'!E29</f>
        <v>0</v>
      </c>
      <c r="E14" s="43">
        <f>'pagamento ATA'!F28</f>
        <v>0</v>
      </c>
      <c r="F14" s="43">
        <f>'pagamento ATA'!G28</f>
        <v>0</v>
      </c>
      <c r="H14" s="43">
        <f>'pagamento ATA'!L28</f>
        <v>0</v>
      </c>
      <c r="I14" s="43">
        <f>'pagamento ATA'!M28</f>
        <v>0</v>
      </c>
      <c r="J14" s="43">
        <f>'pagamento ATA'!N28</f>
        <v>0</v>
      </c>
      <c r="K14" s="43">
        <f>'pagamento ATA'!O28</f>
        <v>0</v>
      </c>
      <c r="L14" s="43">
        <f>'pagamento ATA'!P28</f>
        <v>0</v>
      </c>
      <c r="M14" s="43">
        <f>'pagamento ATA'!Q28</f>
        <v>0</v>
      </c>
      <c r="N14" s="43">
        <f>'pagamento ATA'!R28</f>
        <v>0</v>
      </c>
      <c r="O14" s="43">
        <f>'pagamento ATA'!S28</f>
        <v>0</v>
      </c>
      <c r="P14" s="43">
        <f>'pagamento ATA'!T28</f>
        <v>0</v>
      </c>
      <c r="Q14" s="43">
        <f>'pagamento ATA'!U28</f>
        <v>0</v>
      </c>
      <c r="S14" s="41">
        <f>'pagamento ATA'!W28</f>
        <v>0</v>
      </c>
      <c r="T14" s="42">
        <f>'pagamento ATA'!X28</f>
        <v>0</v>
      </c>
    </row>
    <row r="15" spans="1:20" ht="14.25" customHeight="1">
      <c r="A15" s="41" t="s">
        <v>188</v>
      </c>
      <c r="B15" s="41">
        <f>'pagamento ATA'!C29</f>
        <v>0</v>
      </c>
      <c r="C15" s="41">
        <f>'pagamento ATA'!D29</f>
        <v>0</v>
      </c>
      <c r="D15" s="43">
        <f>'pagamento ATA'!E31</f>
        <v>0</v>
      </c>
      <c r="E15" s="43">
        <f>'pagamento ATA'!F29</f>
        <v>0</v>
      </c>
      <c r="F15" s="43">
        <f>'pagamento ATA'!G29</f>
        <v>0</v>
      </c>
      <c r="H15" s="43">
        <f>'pagamento ATA'!L29</f>
        <v>0</v>
      </c>
      <c r="I15" s="43">
        <f>'pagamento ATA'!M29</f>
        <v>0</v>
      </c>
      <c r="J15" s="43">
        <f>'pagamento ATA'!N29</f>
        <v>0</v>
      </c>
      <c r="K15" s="43">
        <f>'pagamento ATA'!O29</f>
        <v>0</v>
      </c>
      <c r="L15" s="43">
        <f>'pagamento ATA'!P29</f>
        <v>0</v>
      </c>
      <c r="M15" s="43">
        <f>'pagamento ATA'!Q29</f>
        <v>0</v>
      </c>
      <c r="N15" s="43">
        <f>'pagamento ATA'!R29</f>
        <v>0</v>
      </c>
      <c r="O15" s="43">
        <f>'pagamento ATA'!S29</f>
        <v>0</v>
      </c>
      <c r="P15" s="43">
        <f>'pagamento ATA'!T29</f>
        <v>0</v>
      </c>
      <c r="Q15" s="43">
        <f>'pagamento ATA'!U29</f>
        <v>0</v>
      </c>
      <c r="S15" s="41">
        <f>'pagamento ATA'!W29</f>
        <v>0</v>
      </c>
      <c r="T15" s="42">
        <f>'pagamento ATA'!X29</f>
        <v>0</v>
      </c>
    </row>
    <row r="16" spans="1:20">
      <c r="A16" s="41" t="s">
        <v>188</v>
      </c>
      <c r="B16" s="41">
        <f>'pagamento ATA'!C30</f>
        <v>0</v>
      </c>
      <c r="C16" s="41">
        <f>'pagamento ATA'!D30</f>
        <v>0</v>
      </c>
      <c r="D16" s="43">
        <f>'pagamento ATA'!E32</f>
        <v>0</v>
      </c>
      <c r="E16" s="43">
        <f>'pagamento ATA'!F30</f>
        <v>0</v>
      </c>
      <c r="F16" s="43">
        <f>'pagamento ATA'!G30</f>
        <v>0</v>
      </c>
      <c r="H16" s="43">
        <f>'pagamento ATA'!L30</f>
        <v>0</v>
      </c>
      <c r="I16" s="43">
        <f>'pagamento ATA'!M30</f>
        <v>0</v>
      </c>
      <c r="J16" s="43">
        <f>'pagamento ATA'!N30</f>
        <v>0</v>
      </c>
      <c r="K16" s="43">
        <f>'pagamento ATA'!O30</f>
        <v>0</v>
      </c>
      <c r="L16" s="43">
        <f>'pagamento ATA'!P30</f>
        <v>0</v>
      </c>
      <c r="M16" s="43">
        <f>'pagamento ATA'!Q30</f>
        <v>0</v>
      </c>
      <c r="N16" s="43">
        <f>'pagamento ATA'!R30</f>
        <v>0</v>
      </c>
      <c r="O16" s="43">
        <f>'pagamento ATA'!S30</f>
        <v>0</v>
      </c>
      <c r="P16" s="43">
        <f>'pagamento ATA'!T30</f>
        <v>0</v>
      </c>
      <c r="Q16" s="43">
        <f>'pagamento ATA'!U30</f>
        <v>0</v>
      </c>
      <c r="S16" s="41">
        <f>'pagamento ATA'!W30</f>
        <v>0</v>
      </c>
      <c r="T16" s="42">
        <f>'pagamento ATA'!X30</f>
        <v>0</v>
      </c>
    </row>
    <row r="17" spans="1:20">
      <c r="A17" s="41" t="s">
        <v>188</v>
      </c>
      <c r="B17" s="41">
        <f>'pagamento ATA'!C31</f>
        <v>0</v>
      </c>
      <c r="C17" s="41">
        <f>'pagamento ATA'!D31</f>
        <v>0</v>
      </c>
      <c r="D17" s="43">
        <f>'pagamento ATA'!E33</f>
        <v>0</v>
      </c>
      <c r="E17" s="43">
        <f>'pagamento ATA'!F31</f>
        <v>0</v>
      </c>
      <c r="F17" s="43">
        <f>'pagamento ATA'!G31</f>
        <v>0</v>
      </c>
      <c r="H17" s="43">
        <f>'pagamento ATA'!L31</f>
        <v>0</v>
      </c>
      <c r="I17" s="43">
        <f>'pagamento ATA'!M31</f>
        <v>0</v>
      </c>
      <c r="J17" s="43">
        <f>'pagamento ATA'!N31</f>
        <v>0</v>
      </c>
      <c r="K17" s="43">
        <f>'pagamento ATA'!O31</f>
        <v>0</v>
      </c>
      <c r="L17" s="43">
        <f>'pagamento ATA'!P31</f>
        <v>0</v>
      </c>
      <c r="M17" s="43">
        <f>'pagamento ATA'!Q31</f>
        <v>0</v>
      </c>
      <c r="N17" s="43">
        <f>'pagamento ATA'!R31</f>
        <v>0</v>
      </c>
      <c r="O17" s="43">
        <f>'pagamento ATA'!S31</f>
        <v>0</v>
      </c>
      <c r="P17" s="43">
        <f>'pagamento ATA'!T31</f>
        <v>0</v>
      </c>
      <c r="Q17" s="43">
        <f>'pagamento ATA'!U31</f>
        <v>0</v>
      </c>
      <c r="S17" s="41">
        <f>'pagamento ATA'!W31</f>
        <v>0</v>
      </c>
      <c r="T17" s="42">
        <f>'pagamento ATA'!X31</f>
        <v>0</v>
      </c>
    </row>
    <row r="18" spans="1:20">
      <c r="A18" s="41" t="s">
        <v>188</v>
      </c>
      <c r="B18" s="41">
        <f>'pagamento ATA'!C32</f>
        <v>0</v>
      </c>
      <c r="C18" s="41">
        <f>'pagamento ATA'!D32</f>
        <v>0</v>
      </c>
      <c r="D18" s="43">
        <f>'pagamento ATA'!E35</f>
        <v>0</v>
      </c>
      <c r="E18" s="43">
        <f>'pagamento ATA'!F32</f>
        <v>0</v>
      </c>
      <c r="F18" s="43">
        <f>'pagamento ATA'!G32</f>
        <v>0</v>
      </c>
      <c r="H18" s="43">
        <f>'pagamento ATA'!L32</f>
        <v>0</v>
      </c>
      <c r="I18" s="43">
        <f>'pagamento ATA'!M32</f>
        <v>0</v>
      </c>
      <c r="J18" s="43">
        <f>'pagamento ATA'!N32</f>
        <v>0</v>
      </c>
      <c r="K18" s="43">
        <f>'pagamento ATA'!O32</f>
        <v>0</v>
      </c>
      <c r="L18" s="43">
        <f>'pagamento ATA'!P32</f>
        <v>0</v>
      </c>
      <c r="M18" s="43">
        <f>'pagamento ATA'!Q32</f>
        <v>0</v>
      </c>
      <c r="N18" s="43">
        <f>'pagamento ATA'!R32</f>
        <v>0</v>
      </c>
      <c r="O18" s="43">
        <f>'pagamento ATA'!S32</f>
        <v>0</v>
      </c>
      <c r="P18" s="43">
        <f>'pagamento ATA'!T32</f>
        <v>0</v>
      </c>
      <c r="Q18" s="43">
        <f>'pagamento ATA'!U32</f>
        <v>0</v>
      </c>
      <c r="S18" s="41">
        <f>'pagamento ATA'!W32</f>
        <v>0</v>
      </c>
      <c r="T18" s="42">
        <f>'pagamento ATA'!X32</f>
        <v>0</v>
      </c>
    </row>
    <row r="19" spans="1:20">
      <c r="A19" s="41" t="s">
        <v>188</v>
      </c>
      <c r="B19" s="41">
        <f>'pagamento ATA'!C33</f>
        <v>0</v>
      </c>
      <c r="C19" s="41">
        <f>'pagamento ATA'!D33</f>
        <v>0</v>
      </c>
      <c r="D19" s="43">
        <f>'pagamento ATA'!E36</f>
        <v>0</v>
      </c>
      <c r="E19" s="43">
        <f>'pagamento ATA'!F33</f>
        <v>0</v>
      </c>
      <c r="F19" s="43">
        <f>'pagamento ATA'!G33</f>
        <v>0</v>
      </c>
      <c r="H19" s="43">
        <f>'pagamento ATA'!L33</f>
        <v>0</v>
      </c>
      <c r="I19" s="43">
        <f>'pagamento ATA'!M33</f>
        <v>0</v>
      </c>
      <c r="J19" s="43">
        <f>'pagamento ATA'!N33</f>
        <v>0</v>
      </c>
      <c r="K19" s="43">
        <f>'pagamento ATA'!O33</f>
        <v>0</v>
      </c>
      <c r="L19" s="43">
        <f>'pagamento ATA'!P33</f>
        <v>0</v>
      </c>
      <c r="M19" s="43">
        <f>'pagamento ATA'!Q33</f>
        <v>0</v>
      </c>
      <c r="N19" s="43">
        <f>'pagamento ATA'!R33</f>
        <v>0</v>
      </c>
      <c r="O19" s="43">
        <f>'pagamento ATA'!S33</f>
        <v>0</v>
      </c>
      <c r="P19" s="43">
        <f>'pagamento ATA'!T33</f>
        <v>0</v>
      </c>
      <c r="Q19" s="43">
        <f>'pagamento ATA'!U33</f>
        <v>0</v>
      </c>
      <c r="S19" s="41">
        <f>'pagamento ATA'!W33</f>
        <v>0</v>
      </c>
      <c r="T19" s="42">
        <f>'pagamento ATA'!X33</f>
        <v>0</v>
      </c>
    </row>
    <row r="20" spans="1:20">
      <c r="A20" s="41" t="s">
        <v>188</v>
      </c>
      <c r="B20" s="41">
        <f>'pagamento ATA'!C34</f>
        <v>0</v>
      </c>
      <c r="C20" s="41">
        <f>'pagamento ATA'!D34</f>
        <v>0</v>
      </c>
      <c r="D20" s="43">
        <f>'pagamento ATA'!E37</f>
        <v>0</v>
      </c>
      <c r="E20" s="43">
        <f>'pagamento ATA'!F34</f>
        <v>0</v>
      </c>
      <c r="F20" s="43">
        <f>'pagamento ATA'!G34</f>
        <v>0</v>
      </c>
      <c r="H20" s="43">
        <f>'pagamento ATA'!L34</f>
        <v>0</v>
      </c>
      <c r="I20" s="43">
        <f>'pagamento ATA'!M34</f>
        <v>0</v>
      </c>
      <c r="J20" s="43">
        <f>'pagamento ATA'!N34</f>
        <v>0</v>
      </c>
      <c r="K20" s="43">
        <f>'pagamento ATA'!O34</f>
        <v>0</v>
      </c>
      <c r="L20" s="43">
        <f>'pagamento ATA'!P34</f>
        <v>0</v>
      </c>
      <c r="M20" s="43">
        <f>'pagamento ATA'!Q34</f>
        <v>0</v>
      </c>
      <c r="N20" s="43">
        <f>'pagamento ATA'!R34</f>
        <v>0</v>
      </c>
      <c r="O20" s="43">
        <f>'pagamento ATA'!S34</f>
        <v>0</v>
      </c>
      <c r="P20" s="43">
        <f>'pagamento ATA'!T34</f>
        <v>0</v>
      </c>
      <c r="Q20" s="43">
        <f>'pagamento ATA'!U34</f>
        <v>0</v>
      </c>
      <c r="S20" s="41">
        <f>'pagamento ATA'!W34</f>
        <v>0</v>
      </c>
      <c r="T20" s="42">
        <f>'pagamento ATA'!X34</f>
        <v>0</v>
      </c>
    </row>
    <row r="21" spans="1:20">
      <c r="A21" s="41" t="s">
        <v>188</v>
      </c>
      <c r="B21" s="41">
        <f>'pagamento ATA'!C35</f>
        <v>0</v>
      </c>
      <c r="C21" s="41">
        <f>'pagamento ATA'!D35</f>
        <v>0</v>
      </c>
      <c r="D21" s="43">
        <f>'pagamento ATA'!E38</f>
        <v>0</v>
      </c>
      <c r="E21" s="43">
        <f>'pagamento ATA'!F35</f>
        <v>0</v>
      </c>
      <c r="F21" s="43">
        <f>'pagamento ATA'!G35</f>
        <v>0</v>
      </c>
      <c r="H21" s="43">
        <f>'pagamento ATA'!L35</f>
        <v>0</v>
      </c>
      <c r="I21" s="43">
        <f>'pagamento ATA'!M35</f>
        <v>0</v>
      </c>
      <c r="J21" s="43">
        <f>'pagamento ATA'!N35</f>
        <v>0</v>
      </c>
      <c r="K21" s="43">
        <f>'pagamento ATA'!O35</f>
        <v>0</v>
      </c>
      <c r="L21" s="43">
        <f>'pagamento ATA'!P35</f>
        <v>0</v>
      </c>
      <c r="M21" s="43">
        <f>'pagamento ATA'!Q35</f>
        <v>0</v>
      </c>
      <c r="N21" s="43">
        <f>'pagamento ATA'!R35</f>
        <v>0</v>
      </c>
      <c r="O21" s="43">
        <f>'pagamento ATA'!S35</f>
        <v>0</v>
      </c>
      <c r="P21" s="43">
        <f>'pagamento ATA'!T35</f>
        <v>0</v>
      </c>
      <c r="Q21" s="43">
        <f>'pagamento ATA'!U35</f>
        <v>0</v>
      </c>
      <c r="S21" s="41">
        <f>'pagamento ATA'!W35</f>
        <v>0</v>
      </c>
      <c r="T21" s="42">
        <f>'pagamento ATA'!X35</f>
        <v>0</v>
      </c>
    </row>
    <row r="22" spans="1:20" ht="14.25" customHeight="1">
      <c r="A22" s="41" t="s">
        <v>188</v>
      </c>
      <c r="B22" s="41">
        <f>'pagamento ATA'!C36</f>
        <v>0</v>
      </c>
      <c r="C22" s="41">
        <f>'pagamento ATA'!D36</f>
        <v>0</v>
      </c>
      <c r="D22" s="43">
        <f>'pagamento ATA'!E39</f>
        <v>0</v>
      </c>
      <c r="E22" s="43">
        <f>'pagamento ATA'!F36</f>
        <v>0</v>
      </c>
      <c r="F22" s="43">
        <f>'pagamento ATA'!G36</f>
        <v>0</v>
      </c>
      <c r="H22" s="43">
        <f>'pagamento ATA'!L36</f>
        <v>0</v>
      </c>
      <c r="I22" s="43">
        <f>'pagamento ATA'!M36</f>
        <v>0</v>
      </c>
      <c r="J22" s="43">
        <f>'pagamento ATA'!N36</f>
        <v>0</v>
      </c>
      <c r="K22" s="43">
        <f>'pagamento ATA'!O36</f>
        <v>0</v>
      </c>
      <c r="L22" s="43">
        <f>'pagamento ATA'!P36</f>
        <v>0</v>
      </c>
      <c r="M22" s="43">
        <f>'pagamento ATA'!Q36</f>
        <v>0</v>
      </c>
      <c r="N22" s="43">
        <f>'pagamento ATA'!R36</f>
        <v>0</v>
      </c>
      <c r="O22" s="43">
        <f>'pagamento ATA'!S36</f>
        <v>0</v>
      </c>
      <c r="P22" s="43">
        <f>'pagamento ATA'!T36</f>
        <v>0</v>
      </c>
      <c r="Q22" s="43">
        <f>'pagamento ATA'!U36</f>
        <v>0</v>
      </c>
      <c r="S22" s="41">
        <f>'pagamento ATA'!W36</f>
        <v>0</v>
      </c>
      <c r="T22" s="42">
        <f>'pagamento ATA'!X36</f>
        <v>0</v>
      </c>
    </row>
    <row r="23" spans="1:20" ht="14.25" customHeight="1">
      <c r="A23" s="41" t="s">
        <v>188</v>
      </c>
      <c r="B23" s="41">
        <f>'pagamento ATA'!C37</f>
        <v>0</v>
      </c>
      <c r="C23" s="41">
        <f>'pagamento ATA'!D37</f>
        <v>0</v>
      </c>
      <c r="D23" s="43">
        <f>'pagamento ATA'!E40</f>
        <v>0</v>
      </c>
      <c r="E23" s="43">
        <f>'pagamento ATA'!F37</f>
        <v>0</v>
      </c>
      <c r="F23" s="43">
        <f>'pagamento ATA'!G37</f>
        <v>0</v>
      </c>
      <c r="H23" s="43">
        <f>'pagamento ATA'!L37</f>
        <v>0</v>
      </c>
      <c r="I23" s="43">
        <f>'pagamento ATA'!M37</f>
        <v>0</v>
      </c>
      <c r="J23" s="43">
        <f>'pagamento ATA'!N37</f>
        <v>0</v>
      </c>
      <c r="K23" s="43">
        <f>'pagamento ATA'!O37</f>
        <v>0</v>
      </c>
      <c r="L23" s="43">
        <f>'pagamento ATA'!P37</f>
        <v>0</v>
      </c>
      <c r="M23" s="43">
        <f>'pagamento ATA'!Q37</f>
        <v>0</v>
      </c>
      <c r="N23" s="43">
        <f>'pagamento ATA'!R37</f>
        <v>0</v>
      </c>
      <c r="O23" s="43">
        <f>'pagamento ATA'!S37</f>
        <v>0</v>
      </c>
      <c r="P23" s="43">
        <f>'pagamento ATA'!T37</f>
        <v>0</v>
      </c>
      <c r="Q23" s="43">
        <f>'pagamento ATA'!U37</f>
        <v>0</v>
      </c>
      <c r="S23" s="41">
        <f>'pagamento ATA'!W37</f>
        <v>0</v>
      </c>
      <c r="T23" s="42">
        <f>'pagamento ATA'!X37</f>
        <v>0</v>
      </c>
    </row>
    <row r="24" spans="1:20">
      <c r="A24" s="41" t="s">
        <v>188</v>
      </c>
      <c r="B24" s="41">
        <f>'pagamento ATA'!C38</f>
        <v>0</v>
      </c>
      <c r="C24" s="41">
        <f>'pagamento ATA'!D38</f>
        <v>0</v>
      </c>
      <c r="D24" s="43">
        <f>'pagamento ATA'!E41</f>
        <v>0</v>
      </c>
      <c r="E24" s="43">
        <f>'pagamento ATA'!F38</f>
        <v>0</v>
      </c>
      <c r="F24" s="43">
        <f>'pagamento ATA'!G38</f>
        <v>0</v>
      </c>
      <c r="H24" s="43">
        <f>'pagamento ATA'!L38</f>
        <v>0</v>
      </c>
      <c r="I24" s="43">
        <f>'pagamento ATA'!M38</f>
        <v>0</v>
      </c>
      <c r="J24" s="43">
        <f>'pagamento ATA'!N38</f>
        <v>0</v>
      </c>
      <c r="K24" s="43">
        <f>'pagamento ATA'!O38</f>
        <v>0</v>
      </c>
      <c r="L24" s="43">
        <f>'pagamento ATA'!P38</f>
        <v>0</v>
      </c>
      <c r="M24" s="43">
        <f>'pagamento ATA'!Q38</f>
        <v>0</v>
      </c>
      <c r="N24" s="43">
        <f>'pagamento ATA'!R38</f>
        <v>0</v>
      </c>
      <c r="O24" s="43">
        <f>'pagamento ATA'!S38</f>
        <v>0</v>
      </c>
      <c r="P24" s="43">
        <f>'pagamento ATA'!T38</f>
        <v>0</v>
      </c>
      <c r="Q24" s="43">
        <f>'pagamento ATA'!U38</f>
        <v>0</v>
      </c>
      <c r="S24" s="41">
        <f>'pagamento ATA'!W38</f>
        <v>0</v>
      </c>
      <c r="T24" s="42">
        <f>'pagamento ATA'!X38</f>
        <v>0</v>
      </c>
    </row>
    <row r="25" spans="1:20">
      <c r="A25" s="41" t="s">
        <v>188</v>
      </c>
      <c r="B25" s="41">
        <f>'pagamento ATA'!C39</f>
        <v>0</v>
      </c>
      <c r="C25" s="41">
        <f>'pagamento ATA'!D39</f>
        <v>0</v>
      </c>
      <c r="E25" s="43">
        <f>'pagamento ATA'!F39</f>
        <v>0</v>
      </c>
      <c r="F25" s="43">
        <f>'pagamento ATA'!G39</f>
        <v>0</v>
      </c>
      <c r="H25" s="43">
        <f>'pagamento ATA'!L39</f>
        <v>0</v>
      </c>
      <c r="I25" s="43">
        <f>'pagamento ATA'!M39</f>
        <v>0</v>
      </c>
      <c r="J25" s="43">
        <f>'pagamento ATA'!N39</f>
        <v>0</v>
      </c>
      <c r="K25" s="43">
        <f>'pagamento ATA'!O39</f>
        <v>0</v>
      </c>
      <c r="L25" s="43">
        <f>'pagamento ATA'!P39</f>
        <v>0</v>
      </c>
      <c r="M25" s="43">
        <f>'pagamento ATA'!Q39</f>
        <v>0</v>
      </c>
      <c r="N25" s="43">
        <f>'pagamento ATA'!R39</f>
        <v>0</v>
      </c>
      <c r="O25" s="43">
        <f>'pagamento ATA'!S39</f>
        <v>0</v>
      </c>
      <c r="P25" s="43">
        <f>'pagamento ATA'!T39</f>
        <v>0</v>
      </c>
      <c r="Q25" s="43">
        <f>'pagamento ATA'!U39</f>
        <v>0</v>
      </c>
      <c r="S25" s="41">
        <f>'pagamento ATA'!W39</f>
        <v>0</v>
      </c>
      <c r="T25" s="42">
        <f>'pagamento ATA'!X39</f>
        <v>0</v>
      </c>
    </row>
    <row r="26" spans="1:20">
      <c r="A26" s="41" t="s">
        <v>188</v>
      </c>
      <c r="B26" s="41">
        <f>'pagamento ATA'!C40</f>
        <v>0</v>
      </c>
      <c r="C26" s="41">
        <f>'pagamento ATA'!D40</f>
        <v>0</v>
      </c>
    </row>
    <row r="27" spans="1:20">
      <c r="A27" s="41" t="s">
        <v>188</v>
      </c>
      <c r="B27" s="41">
        <f>'pagamento ATA'!C41</f>
        <v>0</v>
      </c>
      <c r="C27" s="41">
        <f>'pagamento ATA'!D41</f>
        <v>0</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FFFF00"/>
  </sheetPr>
  <dimension ref="A1:Q34"/>
  <sheetViews>
    <sheetView showGridLines="0" zoomScaleNormal="100" workbookViewId="0">
      <selection activeCell="H3" sqref="H3"/>
    </sheetView>
  </sheetViews>
  <sheetFormatPr defaultRowHeight="12.75"/>
  <cols>
    <col min="1" max="2" width="8.88671875" style="493" customWidth="1"/>
    <col min="3" max="3" width="1.109375" style="508" customWidth="1"/>
    <col min="4" max="5" width="8.88671875" style="493" customWidth="1"/>
    <col min="6" max="6" width="1.109375" style="508" customWidth="1"/>
    <col min="7" max="8" width="8.88671875" style="493" customWidth="1"/>
    <col min="9" max="9" width="1" style="490" customWidth="1"/>
    <col min="10" max="11" width="8.88671875" style="490" customWidth="1"/>
    <col min="12" max="12" width="1" style="490" customWidth="1"/>
    <col min="13" max="14" width="8.88671875" style="490" customWidth="1"/>
    <col min="15" max="15" width="1" style="490" customWidth="1"/>
    <col min="16" max="17" width="8.88671875" style="490" customWidth="1"/>
    <col min="18" max="256" width="8.88671875" style="490"/>
    <col min="257" max="258" width="8.88671875" style="490" customWidth="1"/>
    <col min="259" max="259" width="1.109375" style="490" customWidth="1"/>
    <col min="260" max="261" width="8.88671875" style="490" customWidth="1"/>
    <col min="262" max="262" width="1.109375" style="490" customWidth="1"/>
    <col min="263" max="264" width="8.88671875" style="490" customWidth="1"/>
    <col min="265" max="265" width="1" style="490" customWidth="1"/>
    <col min="266" max="267" width="8.88671875" style="490" customWidth="1"/>
    <col min="268" max="268" width="1" style="490" customWidth="1"/>
    <col min="269" max="270" width="8.88671875" style="490" customWidth="1"/>
    <col min="271" max="271" width="1" style="490" customWidth="1"/>
    <col min="272" max="273" width="8.88671875" style="490" customWidth="1"/>
    <col min="274" max="512" width="8.88671875" style="490"/>
    <col min="513" max="514" width="8.88671875" style="490" customWidth="1"/>
    <col min="515" max="515" width="1.109375" style="490" customWidth="1"/>
    <col min="516" max="517" width="8.88671875" style="490" customWidth="1"/>
    <col min="518" max="518" width="1.109375" style="490" customWidth="1"/>
    <col min="519" max="520" width="8.88671875" style="490" customWidth="1"/>
    <col min="521" max="521" width="1" style="490" customWidth="1"/>
    <col min="522" max="523" width="8.88671875" style="490" customWidth="1"/>
    <col min="524" max="524" width="1" style="490" customWidth="1"/>
    <col min="525" max="526" width="8.88671875" style="490" customWidth="1"/>
    <col min="527" max="527" width="1" style="490" customWidth="1"/>
    <col min="528" max="529" width="8.88671875" style="490" customWidth="1"/>
    <col min="530" max="768" width="8.88671875" style="490"/>
    <col min="769" max="770" width="8.88671875" style="490" customWidth="1"/>
    <col min="771" max="771" width="1.109375" style="490" customWidth="1"/>
    <col min="772" max="773" width="8.88671875" style="490" customWidth="1"/>
    <col min="774" max="774" width="1.109375" style="490" customWidth="1"/>
    <col min="775" max="776" width="8.88671875" style="490" customWidth="1"/>
    <col min="777" max="777" width="1" style="490" customWidth="1"/>
    <col min="778" max="779" width="8.88671875" style="490" customWidth="1"/>
    <col min="780" max="780" width="1" style="490" customWidth="1"/>
    <col min="781" max="782" width="8.88671875" style="490" customWidth="1"/>
    <col min="783" max="783" width="1" style="490" customWidth="1"/>
    <col min="784" max="785" width="8.88671875" style="490" customWidth="1"/>
    <col min="786" max="1024" width="8.88671875" style="490"/>
    <col min="1025" max="1026" width="8.88671875" style="490" customWidth="1"/>
    <col min="1027" max="1027" width="1.109375" style="490" customWidth="1"/>
    <col min="1028" max="1029" width="8.88671875" style="490" customWidth="1"/>
    <col min="1030" max="1030" width="1.109375" style="490" customWidth="1"/>
    <col min="1031" max="1032" width="8.88671875" style="490" customWidth="1"/>
    <col min="1033" max="1033" width="1" style="490" customWidth="1"/>
    <col min="1034" max="1035" width="8.88671875" style="490" customWidth="1"/>
    <col min="1036" max="1036" width="1" style="490" customWidth="1"/>
    <col min="1037" max="1038" width="8.88671875" style="490" customWidth="1"/>
    <col min="1039" max="1039" width="1" style="490" customWidth="1"/>
    <col min="1040" max="1041" width="8.88671875" style="490" customWidth="1"/>
    <col min="1042" max="1280" width="8.88671875" style="490"/>
    <col min="1281" max="1282" width="8.88671875" style="490" customWidth="1"/>
    <col min="1283" max="1283" width="1.109375" style="490" customWidth="1"/>
    <col min="1284" max="1285" width="8.88671875" style="490" customWidth="1"/>
    <col min="1286" max="1286" width="1.109375" style="490" customWidth="1"/>
    <col min="1287" max="1288" width="8.88671875" style="490" customWidth="1"/>
    <col min="1289" max="1289" width="1" style="490" customWidth="1"/>
    <col min="1290" max="1291" width="8.88671875" style="490" customWidth="1"/>
    <col min="1292" max="1292" width="1" style="490" customWidth="1"/>
    <col min="1293" max="1294" width="8.88671875" style="490" customWidth="1"/>
    <col min="1295" max="1295" width="1" style="490" customWidth="1"/>
    <col min="1296" max="1297" width="8.88671875" style="490" customWidth="1"/>
    <col min="1298" max="1536" width="8.88671875" style="490"/>
    <col min="1537" max="1538" width="8.88671875" style="490" customWidth="1"/>
    <col min="1539" max="1539" width="1.109375" style="490" customWidth="1"/>
    <col min="1540" max="1541" width="8.88671875" style="490" customWidth="1"/>
    <col min="1542" max="1542" width="1.109375" style="490" customWidth="1"/>
    <col min="1543" max="1544" width="8.88671875" style="490" customWidth="1"/>
    <col min="1545" max="1545" width="1" style="490" customWidth="1"/>
    <col min="1546" max="1547" width="8.88671875" style="490" customWidth="1"/>
    <col min="1548" max="1548" width="1" style="490" customWidth="1"/>
    <col min="1549" max="1550" width="8.88671875" style="490" customWidth="1"/>
    <col min="1551" max="1551" width="1" style="490" customWidth="1"/>
    <col min="1552" max="1553" width="8.88671875" style="490" customWidth="1"/>
    <col min="1554" max="1792" width="8.88671875" style="490"/>
    <col min="1793" max="1794" width="8.88671875" style="490" customWidth="1"/>
    <col min="1795" max="1795" width="1.109375" style="490" customWidth="1"/>
    <col min="1796" max="1797" width="8.88671875" style="490" customWidth="1"/>
    <col min="1798" max="1798" width="1.109375" style="490" customWidth="1"/>
    <col min="1799" max="1800" width="8.88671875" style="490" customWidth="1"/>
    <col min="1801" max="1801" width="1" style="490" customWidth="1"/>
    <col min="1802" max="1803" width="8.88671875" style="490" customWidth="1"/>
    <col min="1804" max="1804" width="1" style="490" customWidth="1"/>
    <col min="1805" max="1806" width="8.88671875" style="490" customWidth="1"/>
    <col min="1807" max="1807" width="1" style="490" customWidth="1"/>
    <col min="1808" max="1809" width="8.88671875" style="490" customWidth="1"/>
    <col min="1810" max="2048" width="8.88671875" style="490"/>
    <col min="2049" max="2050" width="8.88671875" style="490" customWidth="1"/>
    <col min="2051" max="2051" width="1.109375" style="490" customWidth="1"/>
    <col min="2052" max="2053" width="8.88671875" style="490" customWidth="1"/>
    <col min="2054" max="2054" width="1.109375" style="490" customWidth="1"/>
    <col min="2055" max="2056" width="8.88671875" style="490" customWidth="1"/>
    <col min="2057" max="2057" width="1" style="490" customWidth="1"/>
    <col min="2058" max="2059" width="8.88671875" style="490" customWidth="1"/>
    <col min="2060" max="2060" width="1" style="490" customWidth="1"/>
    <col min="2061" max="2062" width="8.88671875" style="490" customWidth="1"/>
    <col min="2063" max="2063" width="1" style="490" customWidth="1"/>
    <col min="2064" max="2065" width="8.88671875" style="490" customWidth="1"/>
    <col min="2066" max="2304" width="8.88671875" style="490"/>
    <col min="2305" max="2306" width="8.88671875" style="490" customWidth="1"/>
    <col min="2307" max="2307" width="1.109375" style="490" customWidth="1"/>
    <col min="2308" max="2309" width="8.88671875" style="490" customWidth="1"/>
    <col min="2310" max="2310" width="1.109375" style="490" customWidth="1"/>
    <col min="2311" max="2312" width="8.88671875" style="490" customWidth="1"/>
    <col min="2313" max="2313" width="1" style="490" customWidth="1"/>
    <col min="2314" max="2315" width="8.88671875" style="490" customWidth="1"/>
    <col min="2316" max="2316" width="1" style="490" customWidth="1"/>
    <col min="2317" max="2318" width="8.88671875" style="490" customWidth="1"/>
    <col min="2319" max="2319" width="1" style="490" customWidth="1"/>
    <col min="2320" max="2321" width="8.88671875" style="490" customWidth="1"/>
    <col min="2322" max="2560" width="8.88671875" style="490"/>
    <col min="2561" max="2562" width="8.88671875" style="490" customWidth="1"/>
    <col min="2563" max="2563" width="1.109375" style="490" customWidth="1"/>
    <col min="2564" max="2565" width="8.88671875" style="490" customWidth="1"/>
    <col min="2566" max="2566" width="1.109375" style="490" customWidth="1"/>
    <col min="2567" max="2568" width="8.88671875" style="490" customWidth="1"/>
    <col min="2569" max="2569" width="1" style="490" customWidth="1"/>
    <col min="2570" max="2571" width="8.88671875" style="490" customWidth="1"/>
    <col min="2572" max="2572" width="1" style="490" customWidth="1"/>
    <col min="2573" max="2574" width="8.88671875" style="490" customWidth="1"/>
    <col min="2575" max="2575" width="1" style="490" customWidth="1"/>
    <col min="2576" max="2577" width="8.88671875" style="490" customWidth="1"/>
    <col min="2578" max="2816" width="8.88671875" style="490"/>
    <col min="2817" max="2818" width="8.88671875" style="490" customWidth="1"/>
    <col min="2819" max="2819" width="1.109375" style="490" customWidth="1"/>
    <col min="2820" max="2821" width="8.88671875" style="490" customWidth="1"/>
    <col min="2822" max="2822" width="1.109375" style="490" customWidth="1"/>
    <col min="2823" max="2824" width="8.88671875" style="490" customWidth="1"/>
    <col min="2825" max="2825" width="1" style="490" customWidth="1"/>
    <col min="2826" max="2827" width="8.88671875" style="490" customWidth="1"/>
    <col min="2828" max="2828" width="1" style="490" customWidth="1"/>
    <col min="2829" max="2830" width="8.88671875" style="490" customWidth="1"/>
    <col min="2831" max="2831" width="1" style="490" customWidth="1"/>
    <col min="2832" max="2833" width="8.88671875" style="490" customWidth="1"/>
    <col min="2834" max="3072" width="8.88671875" style="490"/>
    <col min="3073" max="3074" width="8.88671875" style="490" customWidth="1"/>
    <col min="3075" max="3075" width="1.109375" style="490" customWidth="1"/>
    <col min="3076" max="3077" width="8.88671875" style="490" customWidth="1"/>
    <col min="3078" max="3078" width="1.109375" style="490" customWidth="1"/>
    <col min="3079" max="3080" width="8.88671875" style="490" customWidth="1"/>
    <col min="3081" max="3081" width="1" style="490" customWidth="1"/>
    <col min="3082" max="3083" width="8.88671875" style="490" customWidth="1"/>
    <col min="3084" max="3084" width="1" style="490" customWidth="1"/>
    <col min="3085" max="3086" width="8.88671875" style="490" customWidth="1"/>
    <col min="3087" max="3087" width="1" style="490" customWidth="1"/>
    <col min="3088" max="3089" width="8.88671875" style="490" customWidth="1"/>
    <col min="3090" max="3328" width="8.88671875" style="490"/>
    <col min="3329" max="3330" width="8.88671875" style="490" customWidth="1"/>
    <col min="3331" max="3331" width="1.109375" style="490" customWidth="1"/>
    <col min="3332" max="3333" width="8.88671875" style="490" customWidth="1"/>
    <col min="3334" max="3334" width="1.109375" style="490" customWidth="1"/>
    <col min="3335" max="3336" width="8.88671875" style="490" customWidth="1"/>
    <col min="3337" max="3337" width="1" style="490" customWidth="1"/>
    <col min="3338" max="3339" width="8.88671875" style="490" customWidth="1"/>
    <col min="3340" max="3340" width="1" style="490" customWidth="1"/>
    <col min="3341" max="3342" width="8.88671875" style="490" customWidth="1"/>
    <col min="3343" max="3343" width="1" style="490" customWidth="1"/>
    <col min="3344" max="3345" width="8.88671875" style="490" customWidth="1"/>
    <col min="3346" max="3584" width="8.88671875" style="490"/>
    <col min="3585" max="3586" width="8.88671875" style="490" customWidth="1"/>
    <col min="3587" max="3587" width="1.109375" style="490" customWidth="1"/>
    <col min="3588" max="3589" width="8.88671875" style="490" customWidth="1"/>
    <col min="3590" max="3590" width="1.109375" style="490" customWidth="1"/>
    <col min="3591" max="3592" width="8.88671875" style="490" customWidth="1"/>
    <col min="3593" max="3593" width="1" style="490" customWidth="1"/>
    <col min="3594" max="3595" width="8.88671875" style="490" customWidth="1"/>
    <col min="3596" max="3596" width="1" style="490" customWidth="1"/>
    <col min="3597" max="3598" width="8.88671875" style="490" customWidth="1"/>
    <col min="3599" max="3599" width="1" style="490" customWidth="1"/>
    <col min="3600" max="3601" width="8.88671875" style="490" customWidth="1"/>
    <col min="3602" max="3840" width="8.88671875" style="490"/>
    <col min="3841" max="3842" width="8.88671875" style="490" customWidth="1"/>
    <col min="3843" max="3843" width="1.109375" style="490" customWidth="1"/>
    <col min="3844" max="3845" width="8.88671875" style="490" customWidth="1"/>
    <col min="3846" max="3846" width="1.109375" style="490" customWidth="1"/>
    <col min="3847" max="3848" width="8.88671875" style="490" customWidth="1"/>
    <col min="3849" max="3849" width="1" style="490" customWidth="1"/>
    <col min="3850" max="3851" width="8.88671875" style="490" customWidth="1"/>
    <col min="3852" max="3852" width="1" style="490" customWidth="1"/>
    <col min="3853" max="3854" width="8.88671875" style="490" customWidth="1"/>
    <col min="3855" max="3855" width="1" style="490" customWidth="1"/>
    <col min="3856" max="3857" width="8.88671875" style="490" customWidth="1"/>
    <col min="3858" max="4096" width="8.88671875" style="490"/>
    <col min="4097" max="4098" width="8.88671875" style="490" customWidth="1"/>
    <col min="4099" max="4099" width="1.109375" style="490" customWidth="1"/>
    <col min="4100" max="4101" width="8.88671875" style="490" customWidth="1"/>
    <col min="4102" max="4102" width="1.109375" style="490" customWidth="1"/>
    <col min="4103" max="4104" width="8.88671875" style="490" customWidth="1"/>
    <col min="4105" max="4105" width="1" style="490" customWidth="1"/>
    <col min="4106" max="4107" width="8.88671875" style="490" customWidth="1"/>
    <col min="4108" max="4108" width="1" style="490" customWidth="1"/>
    <col min="4109" max="4110" width="8.88671875" style="490" customWidth="1"/>
    <col min="4111" max="4111" width="1" style="490" customWidth="1"/>
    <col min="4112" max="4113" width="8.88671875" style="490" customWidth="1"/>
    <col min="4114" max="4352" width="8.88671875" style="490"/>
    <col min="4353" max="4354" width="8.88671875" style="490" customWidth="1"/>
    <col min="4355" max="4355" width="1.109375" style="490" customWidth="1"/>
    <col min="4356" max="4357" width="8.88671875" style="490" customWidth="1"/>
    <col min="4358" max="4358" width="1.109375" style="490" customWidth="1"/>
    <col min="4359" max="4360" width="8.88671875" style="490" customWidth="1"/>
    <col min="4361" max="4361" width="1" style="490" customWidth="1"/>
    <col min="4362" max="4363" width="8.88671875" style="490" customWidth="1"/>
    <col min="4364" max="4364" width="1" style="490" customWidth="1"/>
    <col min="4365" max="4366" width="8.88671875" style="490" customWidth="1"/>
    <col min="4367" max="4367" width="1" style="490" customWidth="1"/>
    <col min="4368" max="4369" width="8.88671875" style="490" customWidth="1"/>
    <col min="4370" max="4608" width="8.88671875" style="490"/>
    <col min="4609" max="4610" width="8.88671875" style="490" customWidth="1"/>
    <col min="4611" max="4611" width="1.109375" style="490" customWidth="1"/>
    <col min="4612" max="4613" width="8.88671875" style="490" customWidth="1"/>
    <col min="4614" max="4614" width="1.109375" style="490" customWidth="1"/>
    <col min="4615" max="4616" width="8.88671875" style="490" customWidth="1"/>
    <col min="4617" max="4617" width="1" style="490" customWidth="1"/>
    <col min="4618" max="4619" width="8.88671875" style="490" customWidth="1"/>
    <col min="4620" max="4620" width="1" style="490" customWidth="1"/>
    <col min="4621" max="4622" width="8.88671875" style="490" customWidth="1"/>
    <col min="4623" max="4623" width="1" style="490" customWidth="1"/>
    <col min="4624" max="4625" width="8.88671875" style="490" customWidth="1"/>
    <col min="4626" max="4864" width="8.88671875" style="490"/>
    <col min="4865" max="4866" width="8.88671875" style="490" customWidth="1"/>
    <col min="4867" max="4867" width="1.109375" style="490" customWidth="1"/>
    <col min="4868" max="4869" width="8.88671875" style="490" customWidth="1"/>
    <col min="4870" max="4870" width="1.109375" style="490" customWidth="1"/>
    <col min="4871" max="4872" width="8.88671875" style="490" customWidth="1"/>
    <col min="4873" max="4873" width="1" style="490" customWidth="1"/>
    <col min="4874" max="4875" width="8.88671875" style="490" customWidth="1"/>
    <col min="4876" max="4876" width="1" style="490" customWidth="1"/>
    <col min="4877" max="4878" width="8.88671875" style="490" customWidth="1"/>
    <col min="4879" max="4879" width="1" style="490" customWidth="1"/>
    <col min="4880" max="4881" width="8.88671875" style="490" customWidth="1"/>
    <col min="4882" max="5120" width="8.88671875" style="490"/>
    <col min="5121" max="5122" width="8.88671875" style="490" customWidth="1"/>
    <col min="5123" max="5123" width="1.109375" style="490" customWidth="1"/>
    <col min="5124" max="5125" width="8.88671875" style="490" customWidth="1"/>
    <col min="5126" max="5126" width="1.109375" style="490" customWidth="1"/>
    <col min="5127" max="5128" width="8.88671875" style="490" customWidth="1"/>
    <col min="5129" max="5129" width="1" style="490" customWidth="1"/>
    <col min="5130" max="5131" width="8.88671875" style="490" customWidth="1"/>
    <col min="5132" max="5132" width="1" style="490" customWidth="1"/>
    <col min="5133" max="5134" width="8.88671875" style="490" customWidth="1"/>
    <col min="5135" max="5135" width="1" style="490" customWidth="1"/>
    <col min="5136" max="5137" width="8.88671875" style="490" customWidth="1"/>
    <col min="5138" max="5376" width="8.88671875" style="490"/>
    <col min="5377" max="5378" width="8.88671875" style="490" customWidth="1"/>
    <col min="5379" max="5379" width="1.109375" style="490" customWidth="1"/>
    <col min="5380" max="5381" width="8.88671875" style="490" customWidth="1"/>
    <col min="5382" max="5382" width="1.109375" style="490" customWidth="1"/>
    <col min="5383" max="5384" width="8.88671875" style="490" customWidth="1"/>
    <col min="5385" max="5385" width="1" style="490" customWidth="1"/>
    <col min="5386" max="5387" width="8.88671875" style="490" customWidth="1"/>
    <col min="5388" max="5388" width="1" style="490" customWidth="1"/>
    <col min="5389" max="5390" width="8.88671875" style="490" customWidth="1"/>
    <col min="5391" max="5391" width="1" style="490" customWidth="1"/>
    <col min="5392" max="5393" width="8.88671875" style="490" customWidth="1"/>
    <col min="5394" max="5632" width="8.88671875" style="490"/>
    <col min="5633" max="5634" width="8.88671875" style="490" customWidth="1"/>
    <col min="5635" max="5635" width="1.109375" style="490" customWidth="1"/>
    <col min="5636" max="5637" width="8.88671875" style="490" customWidth="1"/>
    <col min="5638" max="5638" width="1.109375" style="490" customWidth="1"/>
    <col min="5639" max="5640" width="8.88671875" style="490" customWidth="1"/>
    <col min="5641" max="5641" width="1" style="490" customWidth="1"/>
    <col min="5642" max="5643" width="8.88671875" style="490" customWidth="1"/>
    <col min="5644" max="5644" width="1" style="490" customWidth="1"/>
    <col min="5645" max="5646" width="8.88671875" style="490" customWidth="1"/>
    <col min="5647" max="5647" width="1" style="490" customWidth="1"/>
    <col min="5648" max="5649" width="8.88671875" style="490" customWidth="1"/>
    <col min="5650" max="5888" width="8.88671875" style="490"/>
    <col min="5889" max="5890" width="8.88671875" style="490" customWidth="1"/>
    <col min="5891" max="5891" width="1.109375" style="490" customWidth="1"/>
    <col min="5892" max="5893" width="8.88671875" style="490" customWidth="1"/>
    <col min="5894" max="5894" width="1.109375" style="490" customWidth="1"/>
    <col min="5895" max="5896" width="8.88671875" style="490" customWidth="1"/>
    <col min="5897" max="5897" width="1" style="490" customWidth="1"/>
    <col min="5898" max="5899" width="8.88671875" style="490" customWidth="1"/>
    <col min="5900" max="5900" width="1" style="490" customWidth="1"/>
    <col min="5901" max="5902" width="8.88671875" style="490" customWidth="1"/>
    <col min="5903" max="5903" width="1" style="490" customWidth="1"/>
    <col min="5904" max="5905" width="8.88671875" style="490" customWidth="1"/>
    <col min="5906" max="6144" width="8.88671875" style="490"/>
    <col min="6145" max="6146" width="8.88671875" style="490" customWidth="1"/>
    <col min="6147" max="6147" width="1.109375" style="490" customWidth="1"/>
    <col min="6148" max="6149" width="8.88671875" style="490" customWidth="1"/>
    <col min="6150" max="6150" width="1.109375" style="490" customWidth="1"/>
    <col min="6151" max="6152" width="8.88671875" style="490" customWidth="1"/>
    <col min="6153" max="6153" width="1" style="490" customWidth="1"/>
    <col min="6154" max="6155" width="8.88671875" style="490" customWidth="1"/>
    <col min="6156" max="6156" width="1" style="490" customWidth="1"/>
    <col min="6157" max="6158" width="8.88671875" style="490" customWidth="1"/>
    <col min="6159" max="6159" width="1" style="490" customWidth="1"/>
    <col min="6160" max="6161" width="8.88671875" style="490" customWidth="1"/>
    <col min="6162" max="6400" width="8.88671875" style="490"/>
    <col min="6401" max="6402" width="8.88671875" style="490" customWidth="1"/>
    <col min="6403" max="6403" width="1.109375" style="490" customWidth="1"/>
    <col min="6404" max="6405" width="8.88671875" style="490" customWidth="1"/>
    <col min="6406" max="6406" width="1.109375" style="490" customWidth="1"/>
    <col min="6407" max="6408" width="8.88671875" style="490" customWidth="1"/>
    <col min="6409" max="6409" width="1" style="490" customWidth="1"/>
    <col min="6410" max="6411" width="8.88671875" style="490" customWidth="1"/>
    <col min="6412" max="6412" width="1" style="490" customWidth="1"/>
    <col min="6413" max="6414" width="8.88671875" style="490" customWidth="1"/>
    <col min="6415" max="6415" width="1" style="490" customWidth="1"/>
    <col min="6416" max="6417" width="8.88671875" style="490" customWidth="1"/>
    <col min="6418" max="6656" width="8.88671875" style="490"/>
    <col min="6657" max="6658" width="8.88671875" style="490" customWidth="1"/>
    <col min="6659" max="6659" width="1.109375" style="490" customWidth="1"/>
    <col min="6660" max="6661" width="8.88671875" style="490" customWidth="1"/>
    <col min="6662" max="6662" width="1.109375" style="490" customWidth="1"/>
    <col min="6663" max="6664" width="8.88671875" style="490" customWidth="1"/>
    <col min="6665" max="6665" width="1" style="490" customWidth="1"/>
    <col min="6666" max="6667" width="8.88671875" style="490" customWidth="1"/>
    <col min="6668" max="6668" width="1" style="490" customWidth="1"/>
    <col min="6669" max="6670" width="8.88671875" style="490" customWidth="1"/>
    <col min="6671" max="6671" width="1" style="490" customWidth="1"/>
    <col min="6672" max="6673" width="8.88671875" style="490" customWidth="1"/>
    <col min="6674" max="6912" width="8.88671875" style="490"/>
    <col min="6913" max="6914" width="8.88671875" style="490" customWidth="1"/>
    <col min="6915" max="6915" width="1.109375" style="490" customWidth="1"/>
    <col min="6916" max="6917" width="8.88671875" style="490" customWidth="1"/>
    <col min="6918" max="6918" width="1.109375" style="490" customWidth="1"/>
    <col min="6919" max="6920" width="8.88671875" style="490" customWidth="1"/>
    <col min="6921" max="6921" width="1" style="490" customWidth="1"/>
    <col min="6922" max="6923" width="8.88671875" style="490" customWidth="1"/>
    <col min="6924" max="6924" width="1" style="490" customWidth="1"/>
    <col min="6925" max="6926" width="8.88671875" style="490" customWidth="1"/>
    <col min="6927" max="6927" width="1" style="490" customWidth="1"/>
    <col min="6928" max="6929" width="8.88671875" style="490" customWidth="1"/>
    <col min="6930" max="7168" width="8.88671875" style="490"/>
    <col min="7169" max="7170" width="8.88671875" style="490" customWidth="1"/>
    <col min="7171" max="7171" width="1.109375" style="490" customWidth="1"/>
    <col min="7172" max="7173" width="8.88671875" style="490" customWidth="1"/>
    <col min="7174" max="7174" width="1.109375" style="490" customWidth="1"/>
    <col min="7175" max="7176" width="8.88671875" style="490" customWidth="1"/>
    <col min="7177" max="7177" width="1" style="490" customWidth="1"/>
    <col min="7178" max="7179" width="8.88671875" style="490" customWidth="1"/>
    <col min="7180" max="7180" width="1" style="490" customWidth="1"/>
    <col min="7181" max="7182" width="8.88671875" style="490" customWidth="1"/>
    <col min="7183" max="7183" width="1" style="490" customWidth="1"/>
    <col min="7184" max="7185" width="8.88671875" style="490" customWidth="1"/>
    <col min="7186" max="7424" width="8.88671875" style="490"/>
    <col min="7425" max="7426" width="8.88671875" style="490" customWidth="1"/>
    <col min="7427" max="7427" width="1.109375" style="490" customWidth="1"/>
    <col min="7428" max="7429" width="8.88671875" style="490" customWidth="1"/>
    <col min="7430" max="7430" width="1.109375" style="490" customWidth="1"/>
    <col min="7431" max="7432" width="8.88671875" style="490" customWidth="1"/>
    <col min="7433" max="7433" width="1" style="490" customWidth="1"/>
    <col min="7434" max="7435" width="8.88671875" style="490" customWidth="1"/>
    <col min="7436" max="7436" width="1" style="490" customWidth="1"/>
    <col min="7437" max="7438" width="8.88671875" style="490" customWidth="1"/>
    <col min="7439" max="7439" width="1" style="490" customWidth="1"/>
    <col min="7440" max="7441" width="8.88671875" style="490" customWidth="1"/>
    <col min="7442" max="7680" width="8.88671875" style="490"/>
    <col min="7681" max="7682" width="8.88671875" style="490" customWidth="1"/>
    <col min="7683" max="7683" width="1.109375" style="490" customWidth="1"/>
    <col min="7684" max="7685" width="8.88671875" style="490" customWidth="1"/>
    <col min="7686" max="7686" width="1.109375" style="490" customWidth="1"/>
    <col min="7687" max="7688" width="8.88671875" style="490" customWidth="1"/>
    <col min="7689" max="7689" width="1" style="490" customWidth="1"/>
    <col min="7690" max="7691" width="8.88671875" style="490" customWidth="1"/>
    <col min="7692" max="7692" width="1" style="490" customWidth="1"/>
    <col min="7693" max="7694" width="8.88671875" style="490" customWidth="1"/>
    <col min="7695" max="7695" width="1" style="490" customWidth="1"/>
    <col min="7696" max="7697" width="8.88671875" style="490" customWidth="1"/>
    <col min="7698" max="7936" width="8.88671875" style="490"/>
    <col min="7937" max="7938" width="8.88671875" style="490" customWidth="1"/>
    <col min="7939" max="7939" width="1.109375" style="490" customWidth="1"/>
    <col min="7940" max="7941" width="8.88671875" style="490" customWidth="1"/>
    <col min="7942" max="7942" width="1.109375" style="490" customWidth="1"/>
    <col min="7943" max="7944" width="8.88671875" style="490" customWidth="1"/>
    <col min="7945" max="7945" width="1" style="490" customWidth="1"/>
    <col min="7946" max="7947" width="8.88671875" style="490" customWidth="1"/>
    <col min="7948" max="7948" width="1" style="490" customWidth="1"/>
    <col min="7949" max="7950" width="8.88671875" style="490" customWidth="1"/>
    <col min="7951" max="7951" width="1" style="490" customWidth="1"/>
    <col min="7952" max="7953" width="8.88671875" style="490" customWidth="1"/>
    <col min="7954" max="8192" width="8.88671875" style="490"/>
    <col min="8193" max="8194" width="8.88671875" style="490" customWidth="1"/>
    <col min="8195" max="8195" width="1.109375" style="490" customWidth="1"/>
    <col min="8196" max="8197" width="8.88671875" style="490" customWidth="1"/>
    <col min="8198" max="8198" width="1.109375" style="490" customWidth="1"/>
    <col min="8199" max="8200" width="8.88671875" style="490" customWidth="1"/>
    <col min="8201" max="8201" width="1" style="490" customWidth="1"/>
    <col min="8202" max="8203" width="8.88671875" style="490" customWidth="1"/>
    <col min="8204" max="8204" width="1" style="490" customWidth="1"/>
    <col min="8205" max="8206" width="8.88671875" style="490" customWidth="1"/>
    <col min="8207" max="8207" width="1" style="490" customWidth="1"/>
    <col min="8208" max="8209" width="8.88671875" style="490" customWidth="1"/>
    <col min="8210" max="8448" width="8.88671875" style="490"/>
    <col min="8449" max="8450" width="8.88671875" style="490" customWidth="1"/>
    <col min="8451" max="8451" width="1.109375" style="490" customWidth="1"/>
    <col min="8452" max="8453" width="8.88671875" style="490" customWidth="1"/>
    <col min="8454" max="8454" width="1.109375" style="490" customWidth="1"/>
    <col min="8455" max="8456" width="8.88671875" style="490" customWidth="1"/>
    <col min="8457" max="8457" width="1" style="490" customWidth="1"/>
    <col min="8458" max="8459" width="8.88671875" style="490" customWidth="1"/>
    <col min="8460" max="8460" width="1" style="490" customWidth="1"/>
    <col min="8461" max="8462" width="8.88671875" style="490" customWidth="1"/>
    <col min="8463" max="8463" width="1" style="490" customWidth="1"/>
    <col min="8464" max="8465" width="8.88671875" style="490" customWidth="1"/>
    <col min="8466" max="8704" width="8.88671875" style="490"/>
    <col min="8705" max="8706" width="8.88671875" style="490" customWidth="1"/>
    <col min="8707" max="8707" width="1.109375" style="490" customWidth="1"/>
    <col min="8708" max="8709" width="8.88671875" style="490" customWidth="1"/>
    <col min="8710" max="8710" width="1.109375" style="490" customWidth="1"/>
    <col min="8711" max="8712" width="8.88671875" style="490" customWidth="1"/>
    <col min="8713" max="8713" width="1" style="490" customWidth="1"/>
    <col min="8714" max="8715" width="8.88671875" style="490" customWidth="1"/>
    <col min="8716" max="8716" width="1" style="490" customWidth="1"/>
    <col min="8717" max="8718" width="8.88671875" style="490" customWidth="1"/>
    <col min="8719" max="8719" width="1" style="490" customWidth="1"/>
    <col min="8720" max="8721" width="8.88671875" style="490" customWidth="1"/>
    <col min="8722" max="8960" width="8.88671875" style="490"/>
    <col min="8961" max="8962" width="8.88671875" style="490" customWidth="1"/>
    <col min="8963" max="8963" width="1.109375" style="490" customWidth="1"/>
    <col min="8964" max="8965" width="8.88671875" style="490" customWidth="1"/>
    <col min="8966" max="8966" width="1.109375" style="490" customWidth="1"/>
    <col min="8967" max="8968" width="8.88671875" style="490" customWidth="1"/>
    <col min="8969" max="8969" width="1" style="490" customWidth="1"/>
    <col min="8970" max="8971" width="8.88671875" style="490" customWidth="1"/>
    <col min="8972" max="8972" width="1" style="490" customWidth="1"/>
    <col min="8973" max="8974" width="8.88671875" style="490" customWidth="1"/>
    <col min="8975" max="8975" width="1" style="490" customWidth="1"/>
    <col min="8976" max="8977" width="8.88671875" style="490" customWidth="1"/>
    <col min="8978" max="9216" width="8.88671875" style="490"/>
    <col min="9217" max="9218" width="8.88671875" style="490" customWidth="1"/>
    <col min="9219" max="9219" width="1.109375" style="490" customWidth="1"/>
    <col min="9220" max="9221" width="8.88671875" style="490" customWidth="1"/>
    <col min="9222" max="9222" width="1.109375" style="490" customWidth="1"/>
    <col min="9223" max="9224" width="8.88671875" style="490" customWidth="1"/>
    <col min="9225" max="9225" width="1" style="490" customWidth="1"/>
    <col min="9226" max="9227" width="8.88671875" style="490" customWidth="1"/>
    <col min="9228" max="9228" width="1" style="490" customWidth="1"/>
    <col min="9229" max="9230" width="8.88671875" style="490" customWidth="1"/>
    <col min="9231" max="9231" width="1" style="490" customWidth="1"/>
    <col min="9232" max="9233" width="8.88671875" style="490" customWidth="1"/>
    <col min="9234" max="9472" width="8.88671875" style="490"/>
    <col min="9473" max="9474" width="8.88671875" style="490" customWidth="1"/>
    <col min="9475" max="9475" width="1.109375" style="490" customWidth="1"/>
    <col min="9476" max="9477" width="8.88671875" style="490" customWidth="1"/>
    <col min="9478" max="9478" width="1.109375" style="490" customWidth="1"/>
    <col min="9479" max="9480" width="8.88671875" style="490" customWidth="1"/>
    <col min="9481" max="9481" width="1" style="490" customWidth="1"/>
    <col min="9482" max="9483" width="8.88671875" style="490" customWidth="1"/>
    <col min="9484" max="9484" width="1" style="490" customWidth="1"/>
    <col min="9485" max="9486" width="8.88671875" style="490" customWidth="1"/>
    <col min="9487" max="9487" width="1" style="490" customWidth="1"/>
    <col min="9488" max="9489" width="8.88671875" style="490" customWidth="1"/>
    <col min="9490" max="9728" width="8.88671875" style="490"/>
    <col min="9729" max="9730" width="8.88671875" style="490" customWidth="1"/>
    <col min="9731" max="9731" width="1.109375" style="490" customWidth="1"/>
    <col min="9732" max="9733" width="8.88671875" style="490" customWidth="1"/>
    <col min="9734" max="9734" width="1.109375" style="490" customWidth="1"/>
    <col min="9735" max="9736" width="8.88671875" style="490" customWidth="1"/>
    <col min="9737" max="9737" width="1" style="490" customWidth="1"/>
    <col min="9738" max="9739" width="8.88671875" style="490" customWidth="1"/>
    <col min="9740" max="9740" width="1" style="490" customWidth="1"/>
    <col min="9741" max="9742" width="8.88671875" style="490" customWidth="1"/>
    <col min="9743" max="9743" width="1" style="490" customWidth="1"/>
    <col min="9744" max="9745" width="8.88671875" style="490" customWidth="1"/>
    <col min="9746" max="9984" width="8.88671875" style="490"/>
    <col min="9985" max="9986" width="8.88671875" style="490" customWidth="1"/>
    <col min="9987" max="9987" width="1.109375" style="490" customWidth="1"/>
    <col min="9988" max="9989" width="8.88671875" style="490" customWidth="1"/>
    <col min="9990" max="9990" width="1.109375" style="490" customWidth="1"/>
    <col min="9991" max="9992" width="8.88671875" style="490" customWidth="1"/>
    <col min="9993" max="9993" width="1" style="490" customWidth="1"/>
    <col min="9994" max="9995" width="8.88671875" style="490" customWidth="1"/>
    <col min="9996" max="9996" width="1" style="490" customWidth="1"/>
    <col min="9997" max="9998" width="8.88671875" style="490" customWidth="1"/>
    <col min="9999" max="9999" width="1" style="490" customWidth="1"/>
    <col min="10000" max="10001" width="8.88671875" style="490" customWidth="1"/>
    <col min="10002" max="10240" width="8.88671875" style="490"/>
    <col min="10241" max="10242" width="8.88671875" style="490" customWidth="1"/>
    <col min="10243" max="10243" width="1.109375" style="490" customWidth="1"/>
    <col min="10244" max="10245" width="8.88671875" style="490" customWidth="1"/>
    <col min="10246" max="10246" width="1.109375" style="490" customWidth="1"/>
    <col min="10247" max="10248" width="8.88671875" style="490" customWidth="1"/>
    <col min="10249" max="10249" width="1" style="490" customWidth="1"/>
    <col min="10250" max="10251" width="8.88671875" style="490" customWidth="1"/>
    <col min="10252" max="10252" width="1" style="490" customWidth="1"/>
    <col min="10253" max="10254" width="8.88671875" style="490" customWidth="1"/>
    <col min="10255" max="10255" width="1" style="490" customWidth="1"/>
    <col min="10256" max="10257" width="8.88671875" style="490" customWidth="1"/>
    <col min="10258" max="10496" width="8.88671875" style="490"/>
    <col min="10497" max="10498" width="8.88671875" style="490" customWidth="1"/>
    <col min="10499" max="10499" width="1.109375" style="490" customWidth="1"/>
    <col min="10500" max="10501" width="8.88671875" style="490" customWidth="1"/>
    <col min="10502" max="10502" width="1.109375" style="490" customWidth="1"/>
    <col min="10503" max="10504" width="8.88671875" style="490" customWidth="1"/>
    <col min="10505" max="10505" width="1" style="490" customWidth="1"/>
    <col min="10506" max="10507" width="8.88671875" style="490" customWidth="1"/>
    <col min="10508" max="10508" width="1" style="490" customWidth="1"/>
    <col min="10509" max="10510" width="8.88671875" style="490" customWidth="1"/>
    <col min="10511" max="10511" width="1" style="490" customWidth="1"/>
    <col min="10512" max="10513" width="8.88671875" style="490" customWidth="1"/>
    <col min="10514" max="10752" width="8.88671875" style="490"/>
    <col min="10753" max="10754" width="8.88671875" style="490" customWidth="1"/>
    <col min="10755" max="10755" width="1.109375" style="490" customWidth="1"/>
    <col min="10756" max="10757" width="8.88671875" style="490" customWidth="1"/>
    <col min="10758" max="10758" width="1.109375" style="490" customWidth="1"/>
    <col min="10759" max="10760" width="8.88671875" style="490" customWidth="1"/>
    <col min="10761" max="10761" width="1" style="490" customWidth="1"/>
    <col min="10762" max="10763" width="8.88671875" style="490" customWidth="1"/>
    <col min="10764" max="10764" width="1" style="490" customWidth="1"/>
    <col min="10765" max="10766" width="8.88671875" style="490" customWidth="1"/>
    <col min="10767" max="10767" width="1" style="490" customWidth="1"/>
    <col min="10768" max="10769" width="8.88671875" style="490" customWidth="1"/>
    <col min="10770" max="11008" width="8.88671875" style="490"/>
    <col min="11009" max="11010" width="8.88671875" style="490" customWidth="1"/>
    <col min="11011" max="11011" width="1.109375" style="490" customWidth="1"/>
    <col min="11012" max="11013" width="8.88671875" style="490" customWidth="1"/>
    <col min="11014" max="11014" width="1.109375" style="490" customWidth="1"/>
    <col min="11015" max="11016" width="8.88671875" style="490" customWidth="1"/>
    <col min="11017" max="11017" width="1" style="490" customWidth="1"/>
    <col min="11018" max="11019" width="8.88671875" style="490" customWidth="1"/>
    <col min="11020" max="11020" width="1" style="490" customWidth="1"/>
    <col min="11021" max="11022" width="8.88671875" style="490" customWidth="1"/>
    <col min="11023" max="11023" width="1" style="490" customWidth="1"/>
    <col min="11024" max="11025" width="8.88671875" style="490" customWidth="1"/>
    <col min="11026" max="11264" width="8.88671875" style="490"/>
    <col min="11265" max="11266" width="8.88671875" style="490" customWidth="1"/>
    <col min="11267" max="11267" width="1.109375" style="490" customWidth="1"/>
    <col min="11268" max="11269" width="8.88671875" style="490" customWidth="1"/>
    <col min="11270" max="11270" width="1.109375" style="490" customWidth="1"/>
    <col min="11271" max="11272" width="8.88671875" style="490" customWidth="1"/>
    <col min="11273" max="11273" width="1" style="490" customWidth="1"/>
    <col min="11274" max="11275" width="8.88671875" style="490" customWidth="1"/>
    <col min="11276" max="11276" width="1" style="490" customWidth="1"/>
    <col min="11277" max="11278" width="8.88671875" style="490" customWidth="1"/>
    <col min="11279" max="11279" width="1" style="490" customWidth="1"/>
    <col min="11280" max="11281" width="8.88671875" style="490" customWidth="1"/>
    <col min="11282" max="11520" width="8.88671875" style="490"/>
    <col min="11521" max="11522" width="8.88671875" style="490" customWidth="1"/>
    <col min="11523" max="11523" width="1.109375" style="490" customWidth="1"/>
    <col min="11524" max="11525" width="8.88671875" style="490" customWidth="1"/>
    <col min="11526" max="11526" width="1.109375" style="490" customWidth="1"/>
    <col min="11527" max="11528" width="8.88671875" style="490" customWidth="1"/>
    <col min="11529" max="11529" width="1" style="490" customWidth="1"/>
    <col min="11530" max="11531" width="8.88671875" style="490" customWidth="1"/>
    <col min="11532" max="11532" width="1" style="490" customWidth="1"/>
    <col min="11533" max="11534" width="8.88671875" style="490" customWidth="1"/>
    <col min="11535" max="11535" width="1" style="490" customWidth="1"/>
    <col min="11536" max="11537" width="8.88671875" style="490" customWidth="1"/>
    <col min="11538" max="11776" width="8.88671875" style="490"/>
    <col min="11777" max="11778" width="8.88671875" style="490" customWidth="1"/>
    <col min="11779" max="11779" width="1.109375" style="490" customWidth="1"/>
    <col min="11780" max="11781" width="8.88671875" style="490" customWidth="1"/>
    <col min="11782" max="11782" width="1.109375" style="490" customWidth="1"/>
    <col min="11783" max="11784" width="8.88671875" style="490" customWidth="1"/>
    <col min="11785" max="11785" width="1" style="490" customWidth="1"/>
    <col min="11786" max="11787" width="8.88671875" style="490" customWidth="1"/>
    <col min="11788" max="11788" width="1" style="490" customWidth="1"/>
    <col min="11789" max="11790" width="8.88671875" style="490" customWidth="1"/>
    <col min="11791" max="11791" width="1" style="490" customWidth="1"/>
    <col min="11792" max="11793" width="8.88671875" style="490" customWidth="1"/>
    <col min="11794" max="12032" width="8.88671875" style="490"/>
    <col min="12033" max="12034" width="8.88671875" style="490" customWidth="1"/>
    <col min="12035" max="12035" width="1.109375" style="490" customWidth="1"/>
    <col min="12036" max="12037" width="8.88671875" style="490" customWidth="1"/>
    <col min="12038" max="12038" width="1.109375" style="490" customWidth="1"/>
    <col min="12039" max="12040" width="8.88671875" style="490" customWidth="1"/>
    <col min="12041" max="12041" width="1" style="490" customWidth="1"/>
    <col min="12042" max="12043" width="8.88671875" style="490" customWidth="1"/>
    <col min="12044" max="12044" width="1" style="490" customWidth="1"/>
    <col min="12045" max="12046" width="8.88671875" style="490" customWidth="1"/>
    <col min="12047" max="12047" width="1" style="490" customWidth="1"/>
    <col min="12048" max="12049" width="8.88671875" style="490" customWidth="1"/>
    <col min="12050" max="12288" width="8.88671875" style="490"/>
    <col min="12289" max="12290" width="8.88671875" style="490" customWidth="1"/>
    <col min="12291" max="12291" width="1.109375" style="490" customWidth="1"/>
    <col min="12292" max="12293" width="8.88671875" style="490" customWidth="1"/>
    <col min="12294" max="12294" width="1.109375" style="490" customWidth="1"/>
    <col min="12295" max="12296" width="8.88671875" style="490" customWidth="1"/>
    <col min="12297" max="12297" width="1" style="490" customWidth="1"/>
    <col min="12298" max="12299" width="8.88671875" style="490" customWidth="1"/>
    <col min="12300" max="12300" width="1" style="490" customWidth="1"/>
    <col min="12301" max="12302" width="8.88671875" style="490" customWidth="1"/>
    <col min="12303" max="12303" width="1" style="490" customWidth="1"/>
    <col min="12304" max="12305" width="8.88671875" style="490" customWidth="1"/>
    <col min="12306" max="12544" width="8.88671875" style="490"/>
    <col min="12545" max="12546" width="8.88671875" style="490" customWidth="1"/>
    <col min="12547" max="12547" width="1.109375" style="490" customWidth="1"/>
    <col min="12548" max="12549" width="8.88671875" style="490" customWidth="1"/>
    <col min="12550" max="12550" width="1.109375" style="490" customWidth="1"/>
    <col min="12551" max="12552" width="8.88671875" style="490" customWidth="1"/>
    <col min="12553" max="12553" width="1" style="490" customWidth="1"/>
    <col min="12554" max="12555" width="8.88671875" style="490" customWidth="1"/>
    <col min="12556" max="12556" width="1" style="490" customWidth="1"/>
    <col min="12557" max="12558" width="8.88671875" style="490" customWidth="1"/>
    <col min="12559" max="12559" width="1" style="490" customWidth="1"/>
    <col min="12560" max="12561" width="8.88671875" style="490" customWidth="1"/>
    <col min="12562" max="12800" width="8.88671875" style="490"/>
    <col min="12801" max="12802" width="8.88671875" style="490" customWidth="1"/>
    <col min="12803" max="12803" width="1.109375" style="490" customWidth="1"/>
    <col min="12804" max="12805" width="8.88671875" style="490" customWidth="1"/>
    <col min="12806" max="12806" width="1.109375" style="490" customWidth="1"/>
    <col min="12807" max="12808" width="8.88671875" style="490" customWidth="1"/>
    <col min="12809" max="12809" width="1" style="490" customWidth="1"/>
    <col min="12810" max="12811" width="8.88671875" style="490" customWidth="1"/>
    <col min="12812" max="12812" width="1" style="490" customWidth="1"/>
    <col min="12813" max="12814" width="8.88671875" style="490" customWidth="1"/>
    <col min="12815" max="12815" width="1" style="490" customWidth="1"/>
    <col min="12816" max="12817" width="8.88671875" style="490" customWidth="1"/>
    <col min="12818" max="13056" width="8.88671875" style="490"/>
    <col min="13057" max="13058" width="8.88671875" style="490" customWidth="1"/>
    <col min="13059" max="13059" width="1.109375" style="490" customWidth="1"/>
    <col min="13060" max="13061" width="8.88671875" style="490" customWidth="1"/>
    <col min="13062" max="13062" width="1.109375" style="490" customWidth="1"/>
    <col min="13063" max="13064" width="8.88671875" style="490" customWidth="1"/>
    <col min="13065" max="13065" width="1" style="490" customWidth="1"/>
    <col min="13066" max="13067" width="8.88671875" style="490" customWidth="1"/>
    <col min="13068" max="13068" width="1" style="490" customWidth="1"/>
    <col min="13069" max="13070" width="8.88671875" style="490" customWidth="1"/>
    <col min="13071" max="13071" width="1" style="490" customWidth="1"/>
    <col min="13072" max="13073" width="8.88671875" style="490" customWidth="1"/>
    <col min="13074" max="13312" width="8.88671875" style="490"/>
    <col min="13313" max="13314" width="8.88671875" style="490" customWidth="1"/>
    <col min="13315" max="13315" width="1.109375" style="490" customWidth="1"/>
    <col min="13316" max="13317" width="8.88671875" style="490" customWidth="1"/>
    <col min="13318" max="13318" width="1.109375" style="490" customWidth="1"/>
    <col min="13319" max="13320" width="8.88671875" style="490" customWidth="1"/>
    <col min="13321" max="13321" width="1" style="490" customWidth="1"/>
    <col min="13322" max="13323" width="8.88671875" style="490" customWidth="1"/>
    <col min="13324" max="13324" width="1" style="490" customWidth="1"/>
    <col min="13325" max="13326" width="8.88671875" style="490" customWidth="1"/>
    <col min="13327" max="13327" width="1" style="490" customWidth="1"/>
    <col min="13328" max="13329" width="8.88671875" style="490" customWidth="1"/>
    <col min="13330" max="13568" width="8.88671875" style="490"/>
    <col min="13569" max="13570" width="8.88671875" style="490" customWidth="1"/>
    <col min="13571" max="13571" width="1.109375" style="490" customWidth="1"/>
    <col min="13572" max="13573" width="8.88671875" style="490" customWidth="1"/>
    <col min="13574" max="13574" width="1.109375" style="490" customWidth="1"/>
    <col min="13575" max="13576" width="8.88671875" style="490" customWidth="1"/>
    <col min="13577" max="13577" width="1" style="490" customWidth="1"/>
    <col min="13578" max="13579" width="8.88671875" style="490" customWidth="1"/>
    <col min="13580" max="13580" width="1" style="490" customWidth="1"/>
    <col min="13581" max="13582" width="8.88671875" style="490" customWidth="1"/>
    <col min="13583" max="13583" width="1" style="490" customWidth="1"/>
    <col min="13584" max="13585" width="8.88671875" style="490" customWidth="1"/>
    <col min="13586" max="13824" width="8.88671875" style="490"/>
    <col min="13825" max="13826" width="8.88671875" style="490" customWidth="1"/>
    <col min="13827" max="13827" width="1.109375" style="490" customWidth="1"/>
    <col min="13828" max="13829" width="8.88671875" style="490" customWidth="1"/>
    <col min="13830" max="13830" width="1.109375" style="490" customWidth="1"/>
    <col min="13831" max="13832" width="8.88671875" style="490" customWidth="1"/>
    <col min="13833" max="13833" width="1" style="490" customWidth="1"/>
    <col min="13834" max="13835" width="8.88671875" style="490" customWidth="1"/>
    <col min="13836" max="13836" width="1" style="490" customWidth="1"/>
    <col min="13837" max="13838" width="8.88671875" style="490" customWidth="1"/>
    <col min="13839" max="13839" width="1" style="490" customWidth="1"/>
    <col min="13840" max="13841" width="8.88671875" style="490" customWidth="1"/>
    <col min="13842" max="14080" width="8.88671875" style="490"/>
    <col min="14081" max="14082" width="8.88671875" style="490" customWidth="1"/>
    <col min="14083" max="14083" width="1.109375" style="490" customWidth="1"/>
    <col min="14084" max="14085" width="8.88671875" style="490" customWidth="1"/>
    <col min="14086" max="14086" width="1.109375" style="490" customWidth="1"/>
    <col min="14087" max="14088" width="8.88671875" style="490" customWidth="1"/>
    <col min="14089" max="14089" width="1" style="490" customWidth="1"/>
    <col min="14090" max="14091" width="8.88671875" style="490" customWidth="1"/>
    <col min="14092" max="14092" width="1" style="490" customWidth="1"/>
    <col min="14093" max="14094" width="8.88671875" style="490" customWidth="1"/>
    <col min="14095" max="14095" width="1" style="490" customWidth="1"/>
    <col min="14096" max="14097" width="8.88671875" style="490" customWidth="1"/>
    <col min="14098" max="14336" width="8.88671875" style="490"/>
    <col min="14337" max="14338" width="8.88671875" style="490" customWidth="1"/>
    <col min="14339" max="14339" width="1.109375" style="490" customWidth="1"/>
    <col min="14340" max="14341" width="8.88671875" style="490" customWidth="1"/>
    <col min="14342" max="14342" width="1.109375" style="490" customWidth="1"/>
    <col min="14343" max="14344" width="8.88671875" style="490" customWidth="1"/>
    <col min="14345" max="14345" width="1" style="490" customWidth="1"/>
    <col min="14346" max="14347" width="8.88671875" style="490" customWidth="1"/>
    <col min="14348" max="14348" width="1" style="490" customWidth="1"/>
    <col min="14349" max="14350" width="8.88671875" style="490" customWidth="1"/>
    <col min="14351" max="14351" width="1" style="490" customWidth="1"/>
    <col min="14352" max="14353" width="8.88671875" style="490" customWidth="1"/>
    <col min="14354" max="14592" width="8.88671875" style="490"/>
    <col min="14593" max="14594" width="8.88671875" style="490" customWidth="1"/>
    <col min="14595" max="14595" width="1.109375" style="490" customWidth="1"/>
    <col min="14596" max="14597" width="8.88671875" style="490" customWidth="1"/>
    <col min="14598" max="14598" width="1.109375" style="490" customWidth="1"/>
    <col min="14599" max="14600" width="8.88671875" style="490" customWidth="1"/>
    <col min="14601" max="14601" width="1" style="490" customWidth="1"/>
    <col min="14602" max="14603" width="8.88671875" style="490" customWidth="1"/>
    <col min="14604" max="14604" width="1" style="490" customWidth="1"/>
    <col min="14605" max="14606" width="8.88671875" style="490" customWidth="1"/>
    <col min="14607" max="14607" width="1" style="490" customWidth="1"/>
    <col min="14608" max="14609" width="8.88671875" style="490" customWidth="1"/>
    <col min="14610" max="14848" width="8.88671875" style="490"/>
    <col min="14849" max="14850" width="8.88671875" style="490" customWidth="1"/>
    <col min="14851" max="14851" width="1.109375" style="490" customWidth="1"/>
    <col min="14852" max="14853" width="8.88671875" style="490" customWidth="1"/>
    <col min="14854" max="14854" width="1.109375" style="490" customWidth="1"/>
    <col min="14855" max="14856" width="8.88671875" style="490" customWidth="1"/>
    <col min="14857" max="14857" width="1" style="490" customWidth="1"/>
    <col min="14858" max="14859" width="8.88671875" style="490" customWidth="1"/>
    <col min="14860" max="14860" width="1" style="490" customWidth="1"/>
    <col min="14861" max="14862" width="8.88671875" style="490" customWidth="1"/>
    <col min="14863" max="14863" width="1" style="490" customWidth="1"/>
    <col min="14864" max="14865" width="8.88671875" style="490" customWidth="1"/>
    <col min="14866" max="15104" width="8.88671875" style="490"/>
    <col min="15105" max="15106" width="8.88671875" style="490" customWidth="1"/>
    <col min="15107" max="15107" width="1.109375" style="490" customWidth="1"/>
    <col min="15108" max="15109" width="8.88671875" style="490" customWidth="1"/>
    <col min="15110" max="15110" width="1.109375" style="490" customWidth="1"/>
    <col min="15111" max="15112" width="8.88671875" style="490" customWidth="1"/>
    <col min="15113" max="15113" width="1" style="490" customWidth="1"/>
    <col min="15114" max="15115" width="8.88671875" style="490" customWidth="1"/>
    <col min="15116" max="15116" width="1" style="490" customWidth="1"/>
    <col min="15117" max="15118" width="8.88671875" style="490" customWidth="1"/>
    <col min="15119" max="15119" width="1" style="490" customWidth="1"/>
    <col min="15120" max="15121" width="8.88671875" style="490" customWidth="1"/>
    <col min="15122" max="15360" width="8.88671875" style="490"/>
    <col min="15361" max="15362" width="8.88671875" style="490" customWidth="1"/>
    <col min="15363" max="15363" width="1.109375" style="490" customWidth="1"/>
    <col min="15364" max="15365" width="8.88671875" style="490" customWidth="1"/>
    <col min="15366" max="15366" width="1.109375" style="490" customWidth="1"/>
    <col min="15367" max="15368" width="8.88671875" style="490" customWidth="1"/>
    <col min="15369" max="15369" width="1" style="490" customWidth="1"/>
    <col min="15370" max="15371" width="8.88671875" style="490" customWidth="1"/>
    <col min="15372" max="15372" width="1" style="490" customWidth="1"/>
    <col min="15373" max="15374" width="8.88671875" style="490" customWidth="1"/>
    <col min="15375" max="15375" width="1" style="490" customWidth="1"/>
    <col min="15376" max="15377" width="8.88671875" style="490" customWidth="1"/>
    <col min="15378" max="15616" width="8.88671875" style="490"/>
    <col min="15617" max="15618" width="8.88671875" style="490" customWidth="1"/>
    <col min="15619" max="15619" width="1.109375" style="490" customWidth="1"/>
    <col min="15620" max="15621" width="8.88671875" style="490" customWidth="1"/>
    <col min="15622" max="15622" width="1.109375" style="490" customWidth="1"/>
    <col min="15623" max="15624" width="8.88671875" style="490" customWidth="1"/>
    <col min="15625" max="15625" width="1" style="490" customWidth="1"/>
    <col min="15626" max="15627" width="8.88671875" style="490" customWidth="1"/>
    <col min="15628" max="15628" width="1" style="490" customWidth="1"/>
    <col min="15629" max="15630" width="8.88671875" style="490" customWidth="1"/>
    <col min="15631" max="15631" width="1" style="490" customWidth="1"/>
    <col min="15632" max="15633" width="8.88671875" style="490" customWidth="1"/>
    <col min="15634" max="15872" width="8.88671875" style="490"/>
    <col min="15873" max="15874" width="8.88671875" style="490" customWidth="1"/>
    <col min="15875" max="15875" width="1.109375" style="490" customWidth="1"/>
    <col min="15876" max="15877" width="8.88671875" style="490" customWidth="1"/>
    <col min="15878" max="15878" width="1.109375" style="490" customWidth="1"/>
    <col min="15879" max="15880" width="8.88671875" style="490" customWidth="1"/>
    <col min="15881" max="15881" width="1" style="490" customWidth="1"/>
    <col min="15882" max="15883" width="8.88671875" style="490" customWidth="1"/>
    <col min="15884" max="15884" width="1" style="490" customWidth="1"/>
    <col min="15885" max="15886" width="8.88671875" style="490" customWidth="1"/>
    <col min="15887" max="15887" width="1" style="490" customWidth="1"/>
    <col min="15888" max="15889" width="8.88671875" style="490" customWidth="1"/>
    <col min="15890" max="16128" width="8.88671875" style="490"/>
    <col min="16129" max="16130" width="8.88671875" style="490" customWidth="1"/>
    <col min="16131" max="16131" width="1.109375" style="490" customWidth="1"/>
    <col min="16132" max="16133" width="8.88671875" style="490" customWidth="1"/>
    <col min="16134" max="16134" width="1.109375" style="490" customWidth="1"/>
    <col min="16135" max="16136" width="8.88671875" style="490" customWidth="1"/>
    <col min="16137" max="16137" width="1" style="490" customWidth="1"/>
    <col min="16138" max="16139" width="8.88671875" style="490" customWidth="1"/>
    <col min="16140" max="16140" width="1" style="490" customWidth="1"/>
    <col min="16141" max="16142" width="8.88671875" style="490" customWidth="1"/>
    <col min="16143" max="16143" width="1" style="490" customWidth="1"/>
    <col min="16144" max="16145" width="8.88671875" style="490" customWidth="1"/>
    <col min="16146" max="16384" width="8.88671875" style="490"/>
  </cols>
  <sheetData>
    <row r="1" spans="1:17" ht="20.25" customHeight="1" thickTop="1">
      <c r="A1" s="1034" t="s">
        <v>985</v>
      </c>
      <c r="B1" s="1034"/>
      <c r="C1" s="1034"/>
      <c r="D1" s="1034"/>
      <c r="E1" s="1034"/>
      <c r="F1" s="1034"/>
      <c r="G1" s="1034"/>
      <c r="H1" s="1034"/>
      <c r="I1" s="1034"/>
      <c r="J1" s="1034"/>
      <c r="K1" s="1034"/>
      <c r="L1" s="1034"/>
      <c r="M1" s="1034"/>
      <c r="N1" s="1034"/>
      <c r="O1" s="1034"/>
      <c r="P1" s="1034"/>
      <c r="Q1" s="1034"/>
    </row>
    <row r="2" spans="1:17" ht="20.25" customHeight="1">
      <c r="A2" s="1022" t="s">
        <v>972</v>
      </c>
      <c r="B2" s="1022"/>
      <c r="C2" s="1022"/>
      <c r="D2" s="1023"/>
      <c r="E2" s="491">
        <v>1.7708333333333333E-2</v>
      </c>
      <c r="F2" s="492"/>
      <c r="G2" s="492"/>
      <c r="H2" s="492"/>
    </row>
    <row r="3" spans="1:17" ht="20.25" customHeight="1">
      <c r="A3" s="1022" t="s">
        <v>973</v>
      </c>
      <c r="B3" s="1022"/>
      <c r="C3" s="1022"/>
      <c r="D3" s="1023"/>
      <c r="E3" s="509">
        <f>Dati!B37</f>
        <v>0</v>
      </c>
      <c r="F3" s="492"/>
      <c r="G3" s="510" t="s">
        <v>982</v>
      </c>
      <c r="H3" s="553">
        <f>P32</f>
        <v>0.34027777777777773</v>
      </c>
    </row>
    <row r="4" spans="1:17" ht="20.25" customHeight="1">
      <c r="A4" s="1024" t="s">
        <v>974</v>
      </c>
      <c r="B4" s="1024"/>
      <c r="C4" s="1024"/>
      <c r="E4" s="494">
        <f>E2*E3</f>
        <v>0</v>
      </c>
      <c r="F4" s="492"/>
      <c r="G4" s="511" t="s">
        <v>983</v>
      </c>
      <c r="H4" s="554">
        <f>P33</f>
        <v>-0.34027777777777773</v>
      </c>
    </row>
    <row r="5" spans="1:17" ht="10.5" customHeight="1" thickBot="1">
      <c r="A5" s="1025"/>
      <c r="B5" s="1025"/>
      <c r="C5" s="1025"/>
      <c r="D5" s="495"/>
      <c r="E5" s="495"/>
      <c r="F5" s="492"/>
      <c r="G5" s="492"/>
      <c r="H5" s="492"/>
    </row>
    <row r="6" spans="1:17" ht="15.75">
      <c r="A6" s="1026" t="s">
        <v>975</v>
      </c>
      <c r="B6" s="1027"/>
      <c r="C6" s="496"/>
      <c r="D6" s="1026" t="s">
        <v>975</v>
      </c>
      <c r="E6" s="1027"/>
      <c r="F6" s="496"/>
      <c r="G6" s="1026" t="s">
        <v>975</v>
      </c>
      <c r="H6" s="1027"/>
      <c r="J6" s="1026" t="s">
        <v>975</v>
      </c>
      <c r="K6" s="1027"/>
      <c r="L6" s="496"/>
      <c r="M6" s="1026" t="s">
        <v>975</v>
      </c>
      <c r="N6" s="1027"/>
      <c r="O6" s="496"/>
      <c r="P6" s="1026" t="s">
        <v>975</v>
      </c>
      <c r="Q6" s="1027"/>
    </row>
    <row r="7" spans="1:17" s="500" customFormat="1" ht="15.75" customHeight="1" thickBot="1">
      <c r="A7" s="1035" t="s">
        <v>984</v>
      </c>
      <c r="B7" s="1036"/>
      <c r="C7" s="499"/>
      <c r="D7" s="1035" t="s">
        <v>984</v>
      </c>
      <c r="E7" s="1036"/>
      <c r="F7" s="499"/>
      <c r="G7" s="1035" t="s">
        <v>984</v>
      </c>
      <c r="H7" s="1036"/>
      <c r="J7" s="1035" t="s">
        <v>984</v>
      </c>
      <c r="K7" s="1036"/>
      <c r="L7" s="499"/>
      <c r="M7" s="1035" t="s">
        <v>984</v>
      </c>
      <c r="N7" s="1036"/>
      <c r="O7" s="499"/>
      <c r="P7" s="1035" t="s">
        <v>984</v>
      </c>
      <c r="Q7" s="1036"/>
    </row>
    <row r="8" spans="1:17" s="500" customFormat="1" ht="15.75" customHeight="1">
      <c r="A8" s="512" t="s">
        <v>976</v>
      </c>
      <c r="B8" s="513" t="s">
        <v>977</v>
      </c>
      <c r="C8" s="499"/>
      <c r="D8" s="497" t="s">
        <v>976</v>
      </c>
      <c r="E8" s="498" t="s">
        <v>977</v>
      </c>
      <c r="F8" s="499"/>
      <c r="G8" s="497" t="s">
        <v>976</v>
      </c>
      <c r="H8" s="498" t="s">
        <v>977</v>
      </c>
      <c r="J8" s="497" t="s">
        <v>976</v>
      </c>
      <c r="K8" s="498" t="s">
        <v>977</v>
      </c>
      <c r="L8" s="499"/>
      <c r="M8" s="497" t="s">
        <v>976</v>
      </c>
      <c r="N8" s="498" t="s">
        <v>977</v>
      </c>
      <c r="O8" s="499"/>
      <c r="P8" s="497" t="s">
        <v>976</v>
      </c>
      <c r="Q8" s="498" t="s">
        <v>977</v>
      </c>
    </row>
    <row r="9" spans="1:17">
      <c r="A9" s="501" t="s">
        <v>981</v>
      </c>
      <c r="B9" s="502">
        <v>8.3333333333333329E-2</v>
      </c>
      <c r="C9" s="499"/>
      <c r="D9" s="501" t="s">
        <v>981</v>
      </c>
      <c r="E9" s="503">
        <v>8.3333333333333329E-2</v>
      </c>
      <c r="F9" s="499"/>
      <c r="G9" s="501" t="s">
        <v>981</v>
      </c>
      <c r="H9" s="505">
        <v>3.125E-2</v>
      </c>
      <c r="J9" s="501" t="s">
        <v>981</v>
      </c>
      <c r="K9" s="502">
        <v>2.7777777777777776E-2</v>
      </c>
      <c r="L9" s="499"/>
      <c r="M9" s="501" t="s">
        <v>981</v>
      </c>
      <c r="N9" s="503">
        <v>8.3333333333333329E-2</v>
      </c>
      <c r="O9" s="499"/>
      <c r="P9" s="504" t="s">
        <v>981</v>
      </c>
      <c r="Q9" s="505">
        <v>3.125E-2</v>
      </c>
    </row>
    <row r="10" spans="1:17">
      <c r="A10" s="501"/>
      <c r="B10" s="502"/>
      <c r="C10" s="499"/>
      <c r="D10" s="501"/>
      <c r="E10" s="503"/>
      <c r="F10" s="499"/>
      <c r="G10" s="504"/>
      <c r="H10" s="505"/>
      <c r="J10" s="501"/>
      <c r="K10" s="502"/>
      <c r="L10" s="499"/>
      <c r="M10" s="501"/>
      <c r="N10" s="503"/>
      <c r="O10" s="499"/>
      <c r="P10" s="504"/>
      <c r="Q10" s="505"/>
    </row>
    <row r="11" spans="1:17">
      <c r="A11" s="501"/>
      <c r="B11" s="502"/>
      <c r="C11" s="499"/>
      <c r="D11" s="501"/>
      <c r="E11" s="503"/>
      <c r="F11" s="499"/>
      <c r="G11" s="504"/>
      <c r="H11" s="505"/>
      <c r="J11" s="501"/>
      <c r="K11" s="502"/>
      <c r="L11" s="499"/>
      <c r="M11" s="501"/>
      <c r="N11" s="503"/>
      <c r="O11" s="499"/>
      <c r="P11" s="504"/>
      <c r="Q11" s="505"/>
    </row>
    <row r="12" spans="1:17">
      <c r="A12" s="501"/>
      <c r="B12" s="502"/>
      <c r="C12" s="499"/>
      <c r="D12" s="501"/>
      <c r="E12" s="503"/>
      <c r="F12" s="499"/>
      <c r="G12" s="504"/>
      <c r="H12" s="505"/>
      <c r="J12" s="501"/>
      <c r="K12" s="502"/>
      <c r="L12" s="499"/>
      <c r="M12" s="501"/>
      <c r="N12" s="503"/>
      <c r="O12" s="499"/>
      <c r="P12" s="504"/>
      <c r="Q12" s="505"/>
    </row>
    <row r="13" spans="1:17">
      <c r="A13" s="501"/>
      <c r="B13" s="502"/>
      <c r="C13" s="499"/>
      <c r="D13" s="501"/>
      <c r="E13" s="503"/>
      <c r="F13" s="499"/>
      <c r="G13" s="504"/>
      <c r="H13" s="505"/>
      <c r="J13" s="501"/>
      <c r="K13" s="502"/>
      <c r="L13" s="499"/>
      <c r="M13" s="501"/>
      <c r="N13" s="503"/>
      <c r="O13" s="499"/>
      <c r="P13" s="504"/>
      <c r="Q13" s="505"/>
    </row>
    <row r="14" spans="1:17">
      <c r="A14" s="501"/>
      <c r="B14" s="502"/>
      <c r="C14" s="499"/>
      <c r="D14" s="501"/>
      <c r="E14" s="503"/>
      <c r="F14" s="499"/>
      <c r="G14" s="504"/>
      <c r="H14" s="505"/>
      <c r="J14" s="501"/>
      <c r="K14" s="502"/>
      <c r="L14" s="499"/>
      <c r="M14" s="501"/>
      <c r="N14" s="503"/>
      <c r="O14" s="499"/>
      <c r="P14" s="504"/>
      <c r="Q14" s="505"/>
    </row>
    <row r="15" spans="1:17">
      <c r="A15" s="501"/>
      <c r="B15" s="502"/>
      <c r="C15" s="499"/>
      <c r="D15" s="501"/>
      <c r="E15" s="503"/>
      <c r="F15" s="499"/>
      <c r="G15" s="504"/>
      <c r="H15" s="505"/>
      <c r="J15" s="501"/>
      <c r="K15" s="502"/>
      <c r="L15" s="499"/>
      <c r="M15" s="501"/>
      <c r="N15" s="503"/>
      <c r="O15" s="499"/>
      <c r="P15" s="504"/>
      <c r="Q15" s="505"/>
    </row>
    <row r="16" spans="1:17">
      <c r="A16" s="501"/>
      <c r="B16" s="502"/>
      <c r="C16" s="499"/>
      <c r="D16" s="501"/>
      <c r="E16" s="503"/>
      <c r="F16" s="499"/>
      <c r="G16" s="504"/>
      <c r="H16" s="505"/>
      <c r="J16" s="501"/>
      <c r="K16" s="502"/>
      <c r="L16" s="499"/>
      <c r="M16" s="501"/>
      <c r="N16" s="503"/>
      <c r="O16" s="499"/>
      <c r="P16" s="504"/>
      <c r="Q16" s="505"/>
    </row>
    <row r="17" spans="1:17">
      <c r="A17" s="501"/>
      <c r="B17" s="502"/>
      <c r="C17" s="499"/>
      <c r="D17" s="501"/>
      <c r="E17" s="503"/>
      <c r="F17" s="499"/>
      <c r="G17" s="504"/>
      <c r="H17" s="505"/>
      <c r="J17" s="501"/>
      <c r="K17" s="502"/>
      <c r="L17" s="499"/>
      <c r="M17" s="501"/>
      <c r="N17" s="503"/>
      <c r="O17" s="499"/>
      <c r="P17" s="504"/>
      <c r="Q17" s="505"/>
    </row>
    <row r="18" spans="1:17">
      <c r="A18" s="501"/>
      <c r="B18" s="502"/>
      <c r="C18" s="499"/>
      <c r="D18" s="501"/>
      <c r="E18" s="503"/>
      <c r="F18" s="499"/>
      <c r="G18" s="504"/>
      <c r="H18" s="505"/>
      <c r="J18" s="501"/>
      <c r="K18" s="502"/>
      <c r="L18" s="499"/>
      <c r="M18" s="501"/>
      <c r="N18" s="503"/>
      <c r="O18" s="499"/>
      <c r="P18" s="504"/>
      <c r="Q18" s="505"/>
    </row>
    <row r="19" spans="1:17">
      <c r="A19" s="501"/>
      <c r="B19" s="502"/>
      <c r="C19" s="499"/>
      <c r="D19" s="501"/>
      <c r="E19" s="503"/>
      <c r="F19" s="499"/>
      <c r="G19" s="504"/>
      <c r="H19" s="505"/>
      <c r="J19" s="501"/>
      <c r="K19" s="502"/>
      <c r="L19" s="499"/>
      <c r="M19" s="501"/>
      <c r="N19" s="503"/>
      <c r="O19" s="499"/>
      <c r="P19" s="504"/>
      <c r="Q19" s="505"/>
    </row>
    <row r="20" spans="1:17">
      <c r="A20" s="501"/>
      <c r="B20" s="502"/>
      <c r="C20" s="499"/>
      <c r="D20" s="501"/>
      <c r="E20" s="503"/>
      <c r="F20" s="499"/>
      <c r="G20" s="504"/>
      <c r="H20" s="505"/>
      <c r="J20" s="501"/>
      <c r="K20" s="502"/>
      <c r="L20" s="499"/>
      <c r="M20" s="501"/>
      <c r="N20" s="503"/>
      <c r="O20" s="499"/>
      <c r="P20" s="504"/>
      <c r="Q20" s="505"/>
    </row>
    <row r="21" spans="1:17">
      <c r="A21" s="501"/>
      <c r="B21" s="502"/>
      <c r="C21" s="499"/>
      <c r="D21" s="501"/>
      <c r="E21" s="503"/>
      <c r="F21" s="499"/>
      <c r="G21" s="504"/>
      <c r="H21" s="505"/>
      <c r="J21" s="501"/>
      <c r="K21" s="502"/>
      <c r="L21" s="499"/>
      <c r="M21" s="501"/>
      <c r="N21" s="503"/>
      <c r="O21" s="499"/>
      <c r="P21" s="504"/>
      <c r="Q21" s="505"/>
    </row>
    <row r="22" spans="1:17">
      <c r="A22" s="501"/>
      <c r="B22" s="502"/>
      <c r="C22" s="499"/>
      <c r="D22" s="501"/>
      <c r="E22" s="503"/>
      <c r="F22" s="499"/>
      <c r="G22" s="504"/>
      <c r="H22" s="505"/>
      <c r="J22" s="501"/>
      <c r="K22" s="502"/>
      <c r="L22" s="499"/>
      <c r="M22" s="501"/>
      <c r="N22" s="503"/>
      <c r="O22" s="499"/>
      <c r="P22" s="504"/>
      <c r="Q22" s="505"/>
    </row>
    <row r="23" spans="1:17">
      <c r="A23" s="501"/>
      <c r="B23" s="502"/>
      <c r="C23" s="499"/>
      <c r="D23" s="501"/>
      <c r="E23" s="503"/>
      <c r="F23" s="499"/>
      <c r="G23" s="504"/>
      <c r="H23" s="505"/>
      <c r="J23" s="501"/>
      <c r="K23" s="502"/>
      <c r="L23" s="499"/>
      <c r="M23" s="501"/>
      <c r="N23" s="503"/>
      <c r="O23" s="499"/>
      <c r="P23" s="504"/>
      <c r="Q23" s="505"/>
    </row>
    <row r="24" spans="1:17">
      <c r="A24" s="501"/>
      <c r="B24" s="502"/>
      <c r="C24" s="499"/>
      <c r="D24" s="501"/>
      <c r="E24" s="503"/>
      <c r="F24" s="499"/>
      <c r="G24" s="504"/>
      <c r="H24" s="505"/>
      <c r="J24" s="501"/>
      <c r="K24" s="502"/>
      <c r="L24" s="499"/>
      <c r="M24" s="501"/>
      <c r="N24" s="503"/>
      <c r="O24" s="499"/>
      <c r="P24" s="504"/>
      <c r="Q24" s="505"/>
    </row>
    <row r="25" spans="1:17">
      <c r="A25" s="501"/>
      <c r="B25" s="502"/>
      <c r="C25" s="499"/>
      <c r="D25" s="501"/>
      <c r="E25" s="503"/>
      <c r="F25" s="499"/>
      <c r="G25" s="504"/>
      <c r="H25" s="505"/>
      <c r="J25" s="501"/>
      <c r="K25" s="502"/>
      <c r="L25" s="499"/>
      <c r="M25" s="501"/>
      <c r="N25" s="503"/>
      <c r="O25" s="499"/>
      <c r="P25" s="504"/>
      <c r="Q25" s="505"/>
    </row>
    <row r="26" spans="1:17">
      <c r="A26" s="501"/>
      <c r="B26" s="502"/>
      <c r="C26" s="499"/>
      <c r="D26" s="501"/>
      <c r="E26" s="503"/>
      <c r="F26" s="499"/>
      <c r="G26" s="504"/>
      <c r="H26" s="505"/>
      <c r="J26" s="501"/>
      <c r="K26" s="502"/>
      <c r="L26" s="499"/>
      <c r="M26" s="501"/>
      <c r="N26" s="503"/>
      <c r="O26" s="499"/>
      <c r="P26" s="504"/>
      <c r="Q26" s="505"/>
    </row>
    <row r="27" spans="1:17">
      <c r="A27" s="501"/>
      <c r="B27" s="502"/>
      <c r="C27" s="499"/>
      <c r="D27" s="501"/>
      <c r="E27" s="503"/>
      <c r="F27" s="499"/>
      <c r="G27" s="504"/>
      <c r="H27" s="505"/>
      <c r="J27" s="501"/>
      <c r="K27" s="502"/>
      <c r="L27" s="499"/>
      <c r="M27" s="501"/>
      <c r="N27" s="503"/>
      <c r="O27" s="499"/>
      <c r="P27" s="504"/>
      <c r="Q27" s="505"/>
    </row>
    <row r="28" spans="1:17">
      <c r="A28" s="501"/>
      <c r="B28" s="502"/>
      <c r="C28" s="499"/>
      <c r="D28" s="501"/>
      <c r="E28" s="503"/>
      <c r="F28" s="499"/>
      <c r="G28" s="504"/>
      <c r="H28" s="505"/>
      <c r="J28" s="501"/>
      <c r="K28" s="502"/>
      <c r="L28" s="499"/>
      <c r="M28" s="501"/>
      <c r="N28" s="503"/>
      <c r="O28" s="499"/>
      <c r="P28" s="504"/>
      <c r="Q28" s="505"/>
    </row>
    <row r="29" spans="1:17" ht="13.5" thickBot="1">
      <c r="A29" s="501"/>
      <c r="B29" s="502"/>
      <c r="C29" s="499"/>
      <c r="D29" s="501"/>
      <c r="E29" s="503"/>
      <c r="F29" s="499"/>
      <c r="G29" s="504"/>
      <c r="H29" s="505"/>
      <c r="J29" s="501"/>
      <c r="K29" s="502"/>
      <c r="L29" s="499"/>
      <c r="M29" s="501"/>
      <c r="N29" s="503"/>
      <c r="O29" s="499"/>
      <c r="P29" s="504"/>
      <c r="Q29" s="505"/>
    </row>
    <row r="30" spans="1:17" ht="22.5" customHeight="1" thickBot="1">
      <c r="A30" s="506" t="s">
        <v>978</v>
      </c>
      <c r="B30" s="555">
        <f>SUM(B9:B29)</f>
        <v>8.3333333333333329E-2</v>
      </c>
      <c r="C30" s="507"/>
      <c r="D30" s="506" t="s">
        <v>978</v>
      </c>
      <c r="E30" s="555">
        <f>SUM(E9:E29)</f>
        <v>8.3333333333333329E-2</v>
      </c>
      <c r="F30" s="507"/>
      <c r="G30" s="506" t="s">
        <v>978</v>
      </c>
      <c r="H30" s="555">
        <f>SUM(H9:H29)</f>
        <v>3.125E-2</v>
      </c>
      <c r="J30" s="506" t="s">
        <v>978</v>
      </c>
      <c r="K30" s="555">
        <f>SUM(K9:K29)</f>
        <v>2.7777777777777776E-2</v>
      </c>
      <c r="L30" s="507"/>
      <c r="M30" s="506" t="s">
        <v>978</v>
      </c>
      <c r="N30" s="555">
        <f>SUM(N9:N29)</f>
        <v>8.3333333333333329E-2</v>
      </c>
      <c r="O30" s="507"/>
      <c r="P30" s="506" t="s">
        <v>978</v>
      </c>
      <c r="Q30" s="555">
        <f>SUM(Q9:Q29)</f>
        <v>3.125E-2</v>
      </c>
    </row>
    <row r="31" spans="1:17" ht="9" customHeight="1" thickBot="1">
      <c r="C31" s="499"/>
      <c r="D31" s="1037"/>
      <c r="E31" s="1037"/>
      <c r="F31" s="499"/>
      <c r="G31" s="1038"/>
      <c r="H31" s="1038"/>
    </row>
    <row r="32" spans="1:17" ht="33" customHeight="1" thickBot="1">
      <c r="A32" s="1039" t="s">
        <v>979</v>
      </c>
      <c r="B32" s="1040"/>
      <c r="C32" s="1040"/>
      <c r="D32" s="1040"/>
      <c r="E32" s="1040"/>
      <c r="F32" s="1040"/>
      <c r="G32" s="1040"/>
      <c r="H32" s="1040"/>
      <c r="I32" s="1040"/>
      <c r="J32" s="1040"/>
      <c r="K32" s="1040"/>
      <c r="L32" s="1040"/>
      <c r="M32" s="1040"/>
      <c r="N32" s="1040"/>
      <c r="O32" s="1041"/>
      <c r="P32" s="1020">
        <f>SUM(A30:Q30)</f>
        <v>0.34027777777777773</v>
      </c>
      <c r="Q32" s="1021"/>
    </row>
    <row r="33" spans="1:17" ht="33" customHeight="1" thickBot="1">
      <c r="A33" s="1028" t="s">
        <v>980</v>
      </c>
      <c r="B33" s="1029"/>
      <c r="C33" s="1029"/>
      <c r="D33" s="1029"/>
      <c r="E33" s="1029"/>
      <c r="F33" s="1029"/>
      <c r="G33" s="1029"/>
      <c r="H33" s="1029"/>
      <c r="I33" s="1029"/>
      <c r="J33" s="1029"/>
      <c r="K33" s="1029"/>
      <c r="L33" s="1029"/>
      <c r="M33" s="1029"/>
      <c r="N33" s="1029"/>
      <c r="O33" s="1030"/>
      <c r="P33" s="1031">
        <f>E4-P32</f>
        <v>-0.34027777777777773</v>
      </c>
      <c r="Q33" s="1032"/>
    </row>
    <row r="34" spans="1:17" ht="12.75" customHeight="1">
      <c r="A34" s="1033"/>
      <c r="B34" s="1033"/>
      <c r="C34" s="1033"/>
      <c r="D34" s="1033"/>
      <c r="E34" s="1033"/>
      <c r="F34" s="1033"/>
      <c r="G34" s="1033"/>
      <c r="H34" s="1033"/>
    </row>
  </sheetData>
  <sheetProtection sheet="1" objects="1" scenarios="1"/>
  <mergeCells count="24">
    <mergeCell ref="A33:O33"/>
    <mergeCell ref="P33:Q33"/>
    <mergeCell ref="A34:H34"/>
    <mergeCell ref="A1:Q1"/>
    <mergeCell ref="A7:B7"/>
    <mergeCell ref="D7:E7"/>
    <mergeCell ref="G7:H7"/>
    <mergeCell ref="J7:K7"/>
    <mergeCell ref="M7:N7"/>
    <mergeCell ref="P7:Q7"/>
    <mergeCell ref="J6:K6"/>
    <mergeCell ref="M6:N6"/>
    <mergeCell ref="P6:Q6"/>
    <mergeCell ref="D31:E31"/>
    <mergeCell ref="G31:H31"/>
    <mergeCell ref="A32:O32"/>
    <mergeCell ref="P32:Q32"/>
    <mergeCell ref="A2:D2"/>
    <mergeCell ref="A3:D3"/>
    <mergeCell ref="A4:C4"/>
    <mergeCell ref="A5:C5"/>
    <mergeCell ref="A6:B6"/>
    <mergeCell ref="D6:E6"/>
    <mergeCell ref="G6:H6"/>
  </mergeCells>
  <printOptions horizontalCentered="1"/>
  <pageMargins left="0.23622047244094491" right="0.23622047244094491" top="0.55118110236220474" bottom="0.15748031496062992" header="0.31496062992125984" footer="0.31496062992125984"/>
  <pageSetup paperSize="9" scale="99" orientation="landscape" r:id="rId1"/>
  <headerFooter alignWithMargins="0">
    <oddHeader>&amp;L&amp;P/&amp;N&amp;R&amp;D</oddHeader>
  </headerFooter>
  <drawing r:id="rId2"/>
  <legacyDrawing r:id="rId3"/>
</worksheet>
</file>

<file path=xl/worksheets/sheet5.xml><?xml version="1.0" encoding="utf-8"?>
<worksheet xmlns="http://schemas.openxmlformats.org/spreadsheetml/2006/main" xmlns:r="http://schemas.openxmlformats.org/officeDocument/2006/relationships">
  <sheetPr>
    <tabColor rgb="FF00B0F0"/>
  </sheetPr>
  <dimension ref="A1:G12"/>
  <sheetViews>
    <sheetView showGridLines="0" topLeftCell="C1" workbookViewId="0">
      <selection activeCell="F4" sqref="F4"/>
    </sheetView>
  </sheetViews>
  <sheetFormatPr defaultRowHeight="15"/>
  <cols>
    <col min="1" max="1" width="10.44140625" customWidth="1"/>
    <col min="2" max="2" width="13.21875" customWidth="1"/>
    <col min="3" max="3" width="28.44140625" customWidth="1"/>
    <col min="4" max="4" width="14.44140625" customWidth="1"/>
    <col min="5" max="5" width="14" customWidth="1"/>
    <col min="6" max="6" width="17.109375" customWidth="1"/>
    <col min="7" max="7" width="14.21875" customWidth="1"/>
  </cols>
  <sheetData>
    <row r="1" spans="1:7" ht="58.5" customHeight="1">
      <c r="A1" s="1048" t="s">
        <v>565</v>
      </c>
      <c r="B1" s="1048"/>
      <c r="C1" s="1048"/>
      <c r="D1" s="1048"/>
      <c r="E1" s="1048"/>
      <c r="F1" s="1048"/>
      <c r="G1" s="1048"/>
    </row>
    <row r="2" spans="1:7" ht="28.5" customHeight="1">
      <c r="A2" s="1042" t="s">
        <v>235</v>
      </c>
      <c r="B2" s="1043"/>
      <c r="C2" s="1043"/>
      <c r="D2" s="1043"/>
      <c r="E2" s="1043"/>
      <c r="F2" s="1043"/>
      <c r="G2" s="1044"/>
    </row>
    <row r="3" spans="1:7" s="319" customFormat="1" ht="36.75" customHeight="1">
      <c r="A3" s="296" t="s">
        <v>228</v>
      </c>
      <c r="B3" s="294" t="s">
        <v>229</v>
      </c>
      <c r="C3" s="320" t="s">
        <v>237</v>
      </c>
      <c r="D3" s="294" t="s">
        <v>238</v>
      </c>
      <c r="E3" s="295" t="s">
        <v>232</v>
      </c>
      <c r="F3" s="294" t="s">
        <v>230</v>
      </c>
      <c r="G3" s="318" t="s">
        <v>231</v>
      </c>
    </row>
    <row r="4" spans="1:7" ht="22.5" customHeight="1">
      <c r="A4" s="315" t="s">
        <v>302</v>
      </c>
      <c r="B4" s="315" t="s">
        <v>233</v>
      </c>
      <c r="C4" s="316" t="s">
        <v>236</v>
      </c>
      <c r="D4" s="293">
        <v>0</v>
      </c>
      <c r="E4" s="293">
        <v>0</v>
      </c>
      <c r="F4" s="293">
        <v>0</v>
      </c>
      <c r="G4" s="556">
        <f>ROUND(D4-F4,2)</f>
        <v>0</v>
      </c>
    </row>
    <row r="5" spans="1:7" ht="22.5" customHeight="1">
      <c r="A5" s="315" t="s">
        <v>302</v>
      </c>
      <c r="B5" s="315" t="s">
        <v>234</v>
      </c>
      <c r="C5" s="316" t="s">
        <v>236</v>
      </c>
      <c r="D5" s="293">
        <v>0</v>
      </c>
      <c r="E5" s="293">
        <v>0</v>
      </c>
      <c r="F5" s="293">
        <v>0</v>
      </c>
      <c r="G5" s="557">
        <f t="shared" ref="G5:G11" si="0">ROUND(D5-F5,2)</f>
        <v>0</v>
      </c>
    </row>
    <row r="6" spans="1:7" ht="22.5" customHeight="1">
      <c r="A6" s="315" t="s">
        <v>302</v>
      </c>
      <c r="B6" s="315" t="s">
        <v>303</v>
      </c>
      <c r="C6" s="316" t="s">
        <v>236</v>
      </c>
      <c r="D6" s="293">
        <v>0</v>
      </c>
      <c r="E6" s="293">
        <v>0</v>
      </c>
      <c r="F6" s="293">
        <v>0</v>
      </c>
      <c r="G6" s="556">
        <f t="shared" si="0"/>
        <v>0</v>
      </c>
    </row>
    <row r="7" spans="1:7" ht="22.5" customHeight="1">
      <c r="A7" s="315" t="s">
        <v>313</v>
      </c>
      <c r="B7" s="315" t="s">
        <v>233</v>
      </c>
      <c r="C7" s="316" t="s">
        <v>236</v>
      </c>
      <c r="D7" s="293">
        <v>0</v>
      </c>
      <c r="E7" s="293">
        <v>0</v>
      </c>
      <c r="F7" s="293">
        <v>0</v>
      </c>
      <c r="G7" s="556">
        <f>ROUND(D7-F7,2)</f>
        <v>0</v>
      </c>
    </row>
    <row r="8" spans="1:7" ht="27" customHeight="1">
      <c r="A8" s="315" t="s">
        <v>313</v>
      </c>
      <c r="B8" s="315" t="s">
        <v>234</v>
      </c>
      <c r="C8" s="317" t="s">
        <v>564</v>
      </c>
      <c r="D8" s="293">
        <v>0</v>
      </c>
      <c r="E8" s="293">
        <v>0</v>
      </c>
      <c r="F8" s="293">
        <v>0</v>
      </c>
      <c r="G8" s="556">
        <f t="shared" si="0"/>
        <v>0</v>
      </c>
    </row>
    <row r="9" spans="1:7" ht="27.75" customHeight="1">
      <c r="A9" s="315" t="s">
        <v>313</v>
      </c>
      <c r="B9" s="315" t="s">
        <v>273</v>
      </c>
      <c r="C9" s="317" t="s">
        <v>564</v>
      </c>
      <c r="D9" s="293">
        <v>0</v>
      </c>
      <c r="E9" s="293">
        <v>0</v>
      </c>
      <c r="F9" s="293">
        <v>0</v>
      </c>
      <c r="G9" s="556">
        <f t="shared" si="0"/>
        <v>0</v>
      </c>
    </row>
    <row r="10" spans="1:7" ht="22.5" customHeight="1">
      <c r="A10" s="315" t="s">
        <v>313</v>
      </c>
      <c r="B10" s="315" t="s">
        <v>303</v>
      </c>
      <c r="C10" s="316" t="s">
        <v>528</v>
      </c>
      <c r="D10" s="293">
        <v>0</v>
      </c>
      <c r="E10" s="293">
        <v>0</v>
      </c>
      <c r="F10" s="293">
        <v>0</v>
      </c>
      <c r="G10" s="556">
        <f t="shared" si="0"/>
        <v>0</v>
      </c>
    </row>
    <row r="11" spans="1:7" ht="22.5" customHeight="1">
      <c r="A11" s="315" t="s">
        <v>529</v>
      </c>
      <c r="B11" s="315" t="s">
        <v>530</v>
      </c>
      <c r="C11" s="316" t="s">
        <v>236</v>
      </c>
      <c r="D11" s="293">
        <v>0</v>
      </c>
      <c r="E11" s="293">
        <v>0</v>
      </c>
      <c r="F11" s="293">
        <v>0</v>
      </c>
      <c r="G11" s="556">
        <f t="shared" si="0"/>
        <v>0</v>
      </c>
    </row>
    <row r="12" spans="1:7" ht="22.5" customHeight="1">
      <c r="A12" s="1045" t="s">
        <v>27</v>
      </c>
      <c r="B12" s="1046"/>
      <c r="C12" s="1047"/>
      <c r="D12" s="558">
        <f>ROUND(SUM(D4:D11),2)</f>
        <v>0</v>
      </c>
      <c r="E12" s="558">
        <f>ROUND(SUM(E4:E11),2)</f>
        <v>0</v>
      </c>
      <c r="F12" s="558">
        <f>ROUND(SUM(F4:F11),2)</f>
        <v>0</v>
      </c>
      <c r="G12" s="556">
        <f>ROUND(SUM(G4:G11),2)</f>
        <v>0</v>
      </c>
    </row>
  </sheetData>
  <sheetProtection sheet="1" objects="1" scenarios="1"/>
  <mergeCells count="3">
    <mergeCell ref="A2:G2"/>
    <mergeCell ref="A12:C12"/>
    <mergeCell ref="A1:G1"/>
  </mergeCells>
  <pageMargins left="0.25" right="0.25" top="0.75" bottom="0.75" header="0.3" footer="0.3"/>
  <pageSetup paperSize="9" orientation="landscape" r:id="rId1"/>
  <drawing r:id="rId2"/>
  <legacyDrawing r:id="rId3"/>
</worksheet>
</file>

<file path=xl/worksheets/sheet6.xml><?xml version="1.0" encoding="utf-8"?>
<worksheet xmlns="http://schemas.openxmlformats.org/spreadsheetml/2006/main" xmlns:r="http://schemas.openxmlformats.org/officeDocument/2006/relationships">
  <sheetPr codeName="Foglio2">
    <tabColor rgb="FF00B0F0"/>
  </sheetPr>
  <dimension ref="B1:AP29"/>
  <sheetViews>
    <sheetView showGridLines="0" zoomScaleNormal="100" workbookViewId="0">
      <selection activeCell="C6" sqref="C6"/>
    </sheetView>
  </sheetViews>
  <sheetFormatPr defaultColWidth="8.88671875" defaultRowHeight="14.25"/>
  <cols>
    <col min="1" max="2" width="2" style="41" customWidth="1"/>
    <col min="3" max="5" width="31.5546875" style="41" customWidth="1"/>
    <col min="6" max="6" width="13.44140625" style="342" customWidth="1"/>
    <col min="7" max="7" width="2" style="41" customWidth="1"/>
    <col min="8" max="8" width="5" style="41" customWidth="1"/>
    <col min="9" max="77" width="2" style="41" customWidth="1"/>
    <col min="78" max="16384" width="8.88671875" style="41"/>
  </cols>
  <sheetData>
    <row r="1" spans="2:42" ht="39" customHeight="1">
      <c r="C1" s="559">
        <f>Dati!B8</f>
        <v>2022</v>
      </c>
      <c r="D1" s="376" t="s">
        <v>8</v>
      </c>
      <c r="E1" s="560">
        <f>Dati!B7</f>
        <v>2023</v>
      </c>
    </row>
    <row r="2" spans="2:42" ht="54.75" customHeight="1">
      <c r="B2" s="78"/>
      <c r="C2" s="1057" t="s">
        <v>933</v>
      </c>
      <c r="D2" s="1058"/>
      <c r="E2" s="1059"/>
      <c r="F2" s="349"/>
      <c r="G2" s="350"/>
    </row>
    <row r="3" spans="2:42" ht="53.25" customHeight="1">
      <c r="C3" s="1060" t="s">
        <v>12</v>
      </c>
      <c r="D3" s="1061"/>
      <c r="E3" s="1062"/>
      <c r="F3" s="349"/>
      <c r="G3" s="350"/>
    </row>
    <row r="4" spans="2:42" ht="20.25" customHeight="1">
      <c r="C4" s="1049" t="s">
        <v>845</v>
      </c>
      <c r="D4" s="367" t="s">
        <v>193</v>
      </c>
      <c r="E4" s="1065" t="s">
        <v>256</v>
      </c>
      <c r="F4" s="351"/>
      <c r="G4" s="352"/>
    </row>
    <row r="5" spans="2:42" ht="15.75" customHeight="1">
      <c r="C5" s="1050"/>
      <c r="D5" s="564">
        <f>Dati!B8</f>
        <v>2022</v>
      </c>
      <c r="E5" s="1066"/>
      <c r="F5" s="349"/>
      <c r="G5" s="350"/>
    </row>
    <row r="6" spans="2:42" ht="27.75" customHeight="1">
      <c r="C6" s="297" t="s">
        <v>11</v>
      </c>
      <c r="D6" s="369"/>
      <c r="E6" s="374"/>
      <c r="F6" s="353"/>
      <c r="G6" s="354"/>
      <c r="H6" s="355"/>
    </row>
    <row r="7" spans="2:42" ht="24.95" customHeight="1" thickBot="1">
      <c r="C7" s="371">
        <v>0</v>
      </c>
      <c r="D7" s="371">
        <f>'Piano di riparto'!G4+'Piano di riparto'!G5+'Piano di riparto'!G6+'Piano di riparto'!G7</f>
        <v>0</v>
      </c>
      <c r="E7" s="561">
        <f>ROUND(C7+D7,2)</f>
        <v>0</v>
      </c>
      <c r="F7" s="351"/>
      <c r="G7" s="352"/>
      <c r="H7" s="343"/>
      <c r="I7" s="343"/>
      <c r="J7" s="343"/>
      <c r="K7" s="343"/>
      <c r="L7" s="343"/>
      <c r="M7" s="343"/>
      <c r="N7" s="343"/>
      <c r="O7" s="343"/>
      <c r="P7" s="343"/>
      <c r="Q7" s="343"/>
      <c r="R7" s="343"/>
      <c r="S7" s="343"/>
      <c r="T7" s="343"/>
      <c r="U7" s="341"/>
      <c r="V7" s="341"/>
      <c r="W7" s="341"/>
      <c r="X7" s="341"/>
      <c r="Y7" s="341"/>
      <c r="Z7" s="341"/>
      <c r="AA7" s="341"/>
      <c r="AB7" s="341"/>
      <c r="AC7" s="341"/>
      <c r="AD7" s="341"/>
      <c r="AE7" s="341"/>
      <c r="AF7" s="341"/>
      <c r="AG7" s="341"/>
      <c r="AH7" s="341"/>
      <c r="AI7" s="341"/>
      <c r="AJ7" s="341"/>
      <c r="AK7" s="341"/>
      <c r="AL7" s="341"/>
      <c r="AM7" s="341"/>
      <c r="AN7" s="341"/>
      <c r="AO7" s="341"/>
      <c r="AP7" s="341"/>
    </row>
    <row r="8" spans="2:42" ht="21.75" customHeight="1">
      <c r="B8" s="78"/>
      <c r="C8" s="1067" t="s">
        <v>952</v>
      </c>
      <c r="D8" s="1068"/>
      <c r="E8" s="1069"/>
      <c r="F8" s="349"/>
      <c r="G8" s="350"/>
    </row>
    <row r="9" spans="2:42" ht="32.25" customHeight="1" thickBot="1">
      <c r="C9" s="1063" t="s">
        <v>561</v>
      </c>
      <c r="D9" s="1064"/>
      <c r="E9" s="489">
        <v>0</v>
      </c>
      <c r="F9" s="443"/>
    </row>
    <row r="10" spans="2:42" ht="32.25" customHeight="1">
      <c r="C10" s="1053" t="s">
        <v>194</v>
      </c>
      <c r="D10" s="1054"/>
      <c r="E10" s="562">
        <f>ROUND('6-Ind.Dir.DSGA e SOST.'!AB33,2)</f>
        <v>2523</v>
      </c>
    </row>
    <row r="11" spans="2:42" ht="32.25" customHeight="1">
      <c r="C11" s="1055" t="s">
        <v>255</v>
      </c>
      <c r="D11" s="1056"/>
      <c r="E11" s="556">
        <f>ROUND(E7+E9-E10,2)</f>
        <v>-2523</v>
      </c>
    </row>
    <row r="12" spans="2:42" ht="32.25" customHeight="1">
      <c r="C12" s="297" t="s">
        <v>534</v>
      </c>
      <c r="D12" s="372"/>
      <c r="E12" s="373"/>
    </row>
    <row r="13" spans="2:42" ht="32.25" customHeight="1">
      <c r="C13" s="370">
        <v>0</v>
      </c>
      <c r="D13" s="371">
        <v>0</v>
      </c>
      <c r="E13" s="561">
        <f>ROUND(C13+D13,2)</f>
        <v>0</v>
      </c>
    </row>
    <row r="14" spans="2:42" ht="32.25" customHeight="1">
      <c r="C14" s="297" t="s">
        <v>244</v>
      </c>
      <c r="D14" s="372"/>
      <c r="E14" s="373"/>
    </row>
    <row r="15" spans="2:42" ht="32.25" customHeight="1">
      <c r="C15" s="370">
        <v>0</v>
      </c>
      <c r="D15" s="371">
        <v>0</v>
      </c>
      <c r="E15" s="561">
        <f>ROUND(C15+D15,2)</f>
        <v>0</v>
      </c>
    </row>
    <row r="16" spans="2:42" ht="32.25" customHeight="1">
      <c r="C16" s="297" t="s">
        <v>245</v>
      </c>
      <c r="D16" s="372"/>
      <c r="E16" s="373"/>
    </row>
    <row r="17" spans="3:7" ht="32.25" customHeight="1">
      <c r="C17" s="370">
        <v>0</v>
      </c>
      <c r="D17" s="371">
        <v>0</v>
      </c>
      <c r="E17" s="561">
        <f>ROUND(C17+D17,2)</f>
        <v>0</v>
      </c>
    </row>
    <row r="18" spans="3:7" ht="32.25" customHeight="1">
      <c r="C18" s="297" t="s">
        <v>195</v>
      </c>
      <c r="D18" s="372"/>
      <c r="E18" s="373"/>
    </row>
    <row r="19" spans="3:7" ht="32.25" customHeight="1">
      <c r="C19" s="370">
        <v>0</v>
      </c>
      <c r="D19" s="371">
        <f>'Piano di riparto'!G8</f>
        <v>0</v>
      </c>
      <c r="E19" s="561">
        <f>ROUND(C19+D19,2)</f>
        <v>0</v>
      </c>
    </row>
    <row r="20" spans="3:7" ht="32.25" customHeight="1">
      <c r="C20" s="297" t="s">
        <v>196</v>
      </c>
      <c r="D20" s="372"/>
      <c r="E20" s="373"/>
    </row>
    <row r="21" spans="3:7" ht="32.25" customHeight="1">
      <c r="C21" s="370">
        <v>0</v>
      </c>
      <c r="D21" s="371">
        <f>'Piano di riparto'!G9</f>
        <v>0</v>
      </c>
      <c r="E21" s="561">
        <f>ROUND(C21+D21,2)</f>
        <v>0</v>
      </c>
    </row>
    <row r="22" spans="3:7" ht="32.25" customHeight="1">
      <c r="C22" s="297" t="s">
        <v>330</v>
      </c>
      <c r="D22" s="372"/>
      <c r="E22" s="373"/>
    </row>
    <row r="23" spans="3:7" ht="32.25" customHeight="1">
      <c r="C23" s="370">
        <v>0</v>
      </c>
      <c r="D23" s="371">
        <v>0</v>
      </c>
      <c r="E23" s="561">
        <f>ROUND(C23+D23,2)</f>
        <v>0</v>
      </c>
    </row>
    <row r="24" spans="3:7" ht="32.25" customHeight="1">
      <c r="C24" s="297" t="s">
        <v>87</v>
      </c>
      <c r="D24" s="372"/>
      <c r="E24" s="373"/>
    </row>
    <row r="25" spans="3:7" ht="21" customHeight="1">
      <c r="C25" s="1049" t="s">
        <v>845</v>
      </c>
      <c r="D25" s="375" t="s">
        <v>193</v>
      </c>
      <c r="E25" s="1051" t="s">
        <v>87</v>
      </c>
    </row>
    <row r="26" spans="3:7" ht="16.5" customHeight="1">
      <c r="C26" s="1050"/>
      <c r="D26" s="366">
        <f>Dati!B8</f>
        <v>2022</v>
      </c>
      <c r="E26" s="1052"/>
    </row>
    <row r="27" spans="3:7" ht="32.25" customHeight="1">
      <c r="C27" s="563">
        <f>ROUND(C23+C21+C19+C17+C15+C13+C7+E9,2)</f>
        <v>0</v>
      </c>
      <c r="D27" s="563">
        <f>ROUND(D7+D15+D17+D19+D13+D23+D21,2)</f>
        <v>0</v>
      </c>
      <c r="E27" s="557">
        <f>ROUND(C27+D27,2)</f>
        <v>0</v>
      </c>
      <c r="G27" s="248">
        <f>E19+'10-Riepilogo'!D12</f>
        <v>0</v>
      </c>
    </row>
    <row r="29" spans="3:7">
      <c r="E29" s="42"/>
    </row>
  </sheetData>
  <sheetProtection sheet="1" objects="1" scenarios="1"/>
  <mergeCells count="10">
    <mergeCell ref="C25:C26"/>
    <mergeCell ref="E25:E26"/>
    <mergeCell ref="C10:D10"/>
    <mergeCell ref="C11:D11"/>
    <mergeCell ref="C2:E2"/>
    <mergeCell ref="C3:E3"/>
    <mergeCell ref="C9:D9"/>
    <mergeCell ref="C4:C5"/>
    <mergeCell ref="E4:E5"/>
    <mergeCell ref="C8:E8"/>
  </mergeCells>
  <conditionalFormatting sqref="C7:D15">
    <cfRule type="cellIs" dxfId="9" priority="2" operator="notEqual">
      <formula>0</formula>
    </cfRule>
  </conditionalFormatting>
  <conditionalFormatting sqref="C17:D17">
    <cfRule type="cellIs" dxfId="8" priority="17" operator="notEqual">
      <formula>0</formula>
    </cfRule>
  </conditionalFormatting>
  <conditionalFormatting sqref="C19:D19">
    <cfRule type="cellIs" dxfId="7" priority="13" operator="notEqual">
      <formula>0</formula>
    </cfRule>
  </conditionalFormatting>
  <conditionalFormatting sqref="C21:D21">
    <cfRule type="cellIs" dxfId="6" priority="16" operator="notEqual">
      <formula>0</formula>
    </cfRule>
  </conditionalFormatting>
  <conditionalFormatting sqref="C23:D23">
    <cfRule type="cellIs" dxfId="5" priority="11" operator="notEqual">
      <formula>0</formula>
    </cfRule>
  </conditionalFormatting>
  <conditionalFormatting sqref="E9">
    <cfRule type="cellIs" dxfId="4" priority="1" operator="notEqual">
      <formula>0</formula>
    </cfRule>
  </conditionalFormatting>
  <printOptions horizontalCentered="1"/>
  <pageMargins left="0.27559055118110237" right="0.19685039370078741" top="0.47244094488188981" bottom="0" header="0.31496062992125984" footer="0.31496062992125984"/>
  <pageSetup paperSize="9" scale="83" orientation="portrait" r:id="rId1"/>
  <headerFooter>
    <oddHeader>&amp;RALLEGATO 1</oddHeader>
  </headerFooter>
  <drawing r:id="rId2"/>
  <legacyDrawing r:id="rId3"/>
</worksheet>
</file>

<file path=xl/worksheets/sheet7.xml><?xml version="1.0" encoding="utf-8"?>
<worksheet xmlns="http://schemas.openxmlformats.org/spreadsheetml/2006/main" xmlns:r="http://schemas.openxmlformats.org/officeDocument/2006/relationships">
  <sheetPr>
    <tabColor rgb="FF0070C0"/>
  </sheetPr>
  <dimension ref="A1:U32"/>
  <sheetViews>
    <sheetView showGridLines="0" zoomScale="85" zoomScaleNormal="85" workbookViewId="0">
      <selection activeCell="H10" sqref="H10"/>
    </sheetView>
  </sheetViews>
  <sheetFormatPr defaultColWidth="8.88671875" defaultRowHeight="12.75"/>
  <cols>
    <col min="1" max="1" width="7.21875" style="71" customWidth="1"/>
    <col min="2" max="2" width="12.21875" style="71" customWidth="1"/>
    <col min="3" max="3" width="9.6640625" style="71" customWidth="1"/>
    <col min="4" max="5" width="8.88671875" style="71"/>
    <col min="6" max="6" width="14.21875" style="71" customWidth="1"/>
    <col min="7" max="7" width="32.77734375" style="71" customWidth="1"/>
    <col min="8" max="8" width="16.5546875" style="71" customWidth="1"/>
    <col min="9" max="250" width="8.88671875" style="71"/>
    <col min="251" max="251" width="11.33203125" style="71" customWidth="1"/>
    <col min="252" max="252" width="8.33203125" style="71" customWidth="1"/>
    <col min="253" max="16384" width="8.88671875" style="71"/>
  </cols>
  <sheetData>
    <row r="1" spans="1:10" s="70" customFormat="1" ht="42" customHeight="1">
      <c r="A1" s="1077"/>
      <c r="B1" s="1077"/>
      <c r="C1" s="1077"/>
      <c r="D1" s="1077"/>
      <c r="E1" s="1077"/>
      <c r="F1" s="1077"/>
      <c r="G1" s="1077"/>
      <c r="H1" s="1077"/>
      <c r="I1" s="71"/>
      <c r="J1" s="71"/>
    </row>
    <row r="2" spans="1:10" s="1" customFormat="1" ht="15" customHeight="1">
      <c r="A2" s="1078" t="str">
        <f>'Firme Carta intestata città'!B2</f>
        <v>MINISTERO DELL’ISTRUZIONE E DEL MERITO</v>
      </c>
      <c r="B2" s="1078"/>
      <c r="C2" s="1078"/>
      <c r="D2" s="1078"/>
      <c r="E2" s="1078"/>
      <c r="F2" s="1078"/>
      <c r="G2" s="1078"/>
      <c r="H2" s="1078"/>
    </row>
    <row r="3" spans="1:10" s="1" customFormat="1" ht="15" customHeight="1">
      <c r="A3" s="1078" t="str">
        <f>'Firme Carta intestata città'!B3</f>
        <v>UFFICIO SCOLASTICO REGIONALE PER IL LAZIO</v>
      </c>
      <c r="B3" s="1078"/>
      <c r="C3" s="1078"/>
      <c r="D3" s="1078"/>
      <c r="E3" s="1078"/>
      <c r="F3" s="1078"/>
      <c r="G3" s="1078"/>
      <c r="H3" s="1078"/>
    </row>
    <row r="4" spans="1:10" s="1" customFormat="1" ht="15" customHeight="1">
      <c r="A4" s="1078" t="str">
        <f>'Firme Carta intestata città'!B4</f>
        <v>Istituto Comprensivo "Via T. Mommsen, 20"</v>
      </c>
      <c r="B4" s="1078"/>
      <c r="C4" s="1078"/>
      <c r="D4" s="1078"/>
      <c r="E4" s="1078"/>
      <c r="F4" s="1078"/>
      <c r="G4" s="1078"/>
      <c r="H4" s="1078"/>
    </row>
    <row r="5" spans="1:10" s="1" customFormat="1" ht="15" customHeight="1">
      <c r="A5" s="1078" t="str">
        <f>'Firme Carta intestata città'!B5</f>
        <v xml:space="preserve">00179 Roma (RM) Via T. Mommsen n. 20 C.F. 97199450582 C.M. RMIC8CU003 XVII° DISTRETTO SCOLASTICO </v>
      </c>
      <c r="B5" s="1078"/>
      <c r="C5" s="1078"/>
      <c r="D5" s="1078"/>
      <c r="E5" s="1078"/>
      <c r="F5" s="1078"/>
      <c r="G5" s="1078"/>
      <c r="H5" s="1078"/>
    </row>
    <row r="6" spans="1:10" s="1" customFormat="1" ht="15" customHeight="1">
      <c r="A6" s="1078" t="str">
        <f>'Firme Carta intestata città'!B6</f>
        <v>Tel. 06/78398074  Fax 06 787849  www.mommsen.edu.it   e-mail rmic8cu003@istruzione PEC :RMIC8CU003@PEC.ISTRUZIONE.IT</v>
      </c>
      <c r="B6" s="1078"/>
      <c r="C6" s="1078"/>
      <c r="D6" s="1078"/>
      <c r="E6" s="1078"/>
      <c r="F6" s="1078"/>
      <c r="G6" s="1078"/>
      <c r="H6" s="1078"/>
    </row>
    <row r="7" spans="1:10" s="1" customFormat="1" ht="15" customHeight="1">
      <c r="A7" s="368"/>
      <c r="B7" s="368"/>
      <c r="C7" s="368"/>
      <c r="D7" s="368"/>
      <c r="E7" s="368"/>
      <c r="F7" s="368"/>
      <c r="G7" s="368"/>
      <c r="H7" s="368"/>
    </row>
    <row r="8" spans="1:10" ht="44.25" customHeight="1">
      <c r="B8" s="565">
        <f>'1-M.O.F. PA '!C1</f>
        <v>2022</v>
      </c>
      <c r="C8" s="1076" t="s">
        <v>935</v>
      </c>
      <c r="D8" s="1076"/>
      <c r="E8" s="1076"/>
      <c r="F8" s="1076"/>
      <c r="G8" s="1076"/>
      <c r="H8" s="565">
        <f>'1-M.O.F. PA '!E1</f>
        <v>2023</v>
      </c>
    </row>
    <row r="9" spans="1:10" ht="15.75" customHeight="1" thickBot="1"/>
    <row r="10" spans="1:10" ht="29.25" customHeight="1">
      <c r="B10" s="1070" t="s">
        <v>875</v>
      </c>
      <c r="C10" s="1071"/>
      <c r="D10" s="1071"/>
      <c r="E10" s="1071"/>
      <c r="F10" s="1071"/>
      <c r="G10" s="1072"/>
      <c r="H10" s="540">
        <v>0</v>
      </c>
    </row>
    <row r="11" spans="1:10" ht="29.25" customHeight="1">
      <c r="B11" s="1073" t="s">
        <v>96</v>
      </c>
      <c r="C11" s="1074"/>
      <c r="D11" s="1074"/>
      <c r="E11" s="1074"/>
      <c r="F11" s="1074"/>
      <c r="G11" s="1075"/>
      <c r="H11" s="408">
        <v>0</v>
      </c>
    </row>
    <row r="12" spans="1:10" ht="29.25" customHeight="1" thickBot="1">
      <c r="B12" s="1079" t="s">
        <v>87</v>
      </c>
      <c r="C12" s="1080"/>
      <c r="D12" s="1080"/>
      <c r="E12" s="1080"/>
      <c r="F12" s="1080"/>
      <c r="G12" s="1081"/>
      <c r="H12" s="566">
        <f>H10+H11</f>
        <v>0</v>
      </c>
    </row>
    <row r="13" spans="1:10" ht="29.25" customHeight="1" thickBot="1">
      <c r="B13" s="1082"/>
      <c r="C13" s="1083"/>
      <c r="D13" s="1083"/>
      <c r="E13" s="1083"/>
      <c r="F13" s="1083"/>
      <c r="G13" s="1083"/>
      <c r="H13" s="1084"/>
    </row>
    <row r="14" spans="1:10" ht="29.25" customHeight="1">
      <c r="B14" s="1070" t="s">
        <v>876</v>
      </c>
      <c r="C14" s="1071"/>
      <c r="D14" s="1071"/>
      <c r="E14" s="1071"/>
      <c r="F14" s="1071"/>
      <c r="G14" s="1072"/>
      <c r="H14" s="540">
        <v>0</v>
      </c>
    </row>
    <row r="15" spans="1:10" ht="29.25" customHeight="1">
      <c r="B15" s="1073" t="s">
        <v>96</v>
      </c>
      <c r="C15" s="1074"/>
      <c r="D15" s="1074"/>
      <c r="E15" s="1074"/>
      <c r="F15" s="1074"/>
      <c r="G15" s="1075"/>
      <c r="H15" s="408">
        <v>0</v>
      </c>
    </row>
    <row r="16" spans="1:10" ht="29.25" customHeight="1" thickBot="1">
      <c r="B16" s="1079" t="s">
        <v>87</v>
      </c>
      <c r="C16" s="1080"/>
      <c r="D16" s="1080"/>
      <c r="E16" s="1080"/>
      <c r="F16" s="1080"/>
      <c r="G16" s="1081"/>
      <c r="H16" s="566">
        <f>H14+H15</f>
        <v>0</v>
      </c>
    </row>
    <row r="17" spans="1:21" ht="29.25" customHeight="1">
      <c r="B17" s="1070" t="s">
        <v>877</v>
      </c>
      <c r="C17" s="1071"/>
      <c r="D17" s="1071"/>
      <c r="E17" s="1071"/>
      <c r="F17" s="1071"/>
      <c r="G17" s="1072"/>
      <c r="H17" s="540">
        <v>0</v>
      </c>
    </row>
    <row r="18" spans="1:21" ht="29.25" customHeight="1">
      <c r="B18" s="1073" t="s">
        <v>96</v>
      </c>
      <c r="C18" s="1074"/>
      <c r="D18" s="1074"/>
      <c r="E18" s="1074"/>
      <c r="F18" s="1074"/>
      <c r="G18" s="1075"/>
      <c r="H18" s="408">
        <v>0</v>
      </c>
    </row>
    <row r="19" spans="1:21" ht="29.25" customHeight="1" thickBot="1">
      <c r="B19" s="1079" t="s">
        <v>87</v>
      </c>
      <c r="C19" s="1080"/>
      <c r="D19" s="1080"/>
      <c r="E19" s="1080"/>
      <c r="F19" s="1080"/>
      <c r="G19" s="1081"/>
      <c r="H19" s="566">
        <f>H17+H18</f>
        <v>0</v>
      </c>
    </row>
    <row r="20" spans="1:21" ht="29.25" customHeight="1">
      <c r="B20" s="1070" t="s">
        <v>878</v>
      </c>
      <c r="C20" s="1071"/>
      <c r="D20" s="1071"/>
      <c r="E20" s="1071"/>
      <c r="F20" s="1071"/>
      <c r="G20" s="1072"/>
      <c r="H20" s="540">
        <v>0</v>
      </c>
    </row>
    <row r="21" spans="1:21" ht="29.25" customHeight="1">
      <c r="B21" s="1073" t="s">
        <v>96</v>
      </c>
      <c r="C21" s="1074"/>
      <c r="D21" s="1074"/>
      <c r="E21" s="1074"/>
      <c r="F21" s="1074"/>
      <c r="G21" s="1075"/>
      <c r="H21" s="408">
        <v>0</v>
      </c>
    </row>
    <row r="22" spans="1:21" ht="29.25" customHeight="1" thickBot="1">
      <c r="B22" s="1085" t="s">
        <v>87</v>
      </c>
      <c r="C22" s="1086"/>
      <c r="D22" s="1086"/>
      <c r="E22" s="1086"/>
      <c r="F22" s="1086"/>
      <c r="G22" s="1086"/>
      <c r="H22" s="566">
        <f>H20+H21</f>
        <v>0</v>
      </c>
    </row>
    <row r="23" spans="1:21" ht="29.25" customHeight="1">
      <c r="B23" s="1070" t="s">
        <v>879</v>
      </c>
      <c r="C23" s="1071"/>
      <c r="D23" s="1071"/>
      <c r="E23" s="1071"/>
      <c r="F23" s="1071"/>
      <c r="G23" s="1072"/>
      <c r="H23" s="540">
        <v>0</v>
      </c>
    </row>
    <row r="24" spans="1:21" ht="29.25" customHeight="1">
      <c r="B24" s="1073" t="s">
        <v>96</v>
      </c>
      <c r="C24" s="1074"/>
      <c r="D24" s="1074"/>
      <c r="E24" s="1074"/>
      <c r="F24" s="1074"/>
      <c r="G24" s="1075"/>
      <c r="H24" s="408">
        <v>0</v>
      </c>
    </row>
    <row r="25" spans="1:21" ht="29.25" customHeight="1" thickBot="1">
      <c r="B25" s="1085" t="s">
        <v>87</v>
      </c>
      <c r="C25" s="1086"/>
      <c r="D25" s="1086"/>
      <c r="E25" s="1086"/>
      <c r="F25" s="1086"/>
      <c r="G25" s="1086"/>
      <c r="H25" s="566">
        <f>H23+H24</f>
        <v>0</v>
      </c>
    </row>
    <row r="26" spans="1:21" ht="7.5" customHeight="1" thickBot="1">
      <c r="B26" s="84"/>
      <c r="C26" s="84"/>
      <c r="D26" s="84"/>
      <c r="E26" s="84"/>
      <c r="F26" s="73"/>
      <c r="G26" s="73"/>
      <c r="H26" s="74"/>
    </row>
    <row r="27" spans="1:21" s="75" customFormat="1" ht="33.75" customHeight="1" thickBot="1">
      <c r="B27" s="1090" t="s">
        <v>87</v>
      </c>
      <c r="C27" s="1091"/>
      <c r="D27" s="1091"/>
      <c r="E27" s="1091"/>
      <c r="F27" s="1091"/>
      <c r="G27" s="1091"/>
      <c r="H27" s="567">
        <f>H12+H16+H19+H22+H25</f>
        <v>0</v>
      </c>
    </row>
    <row r="28" spans="1:21" ht="7.5" customHeight="1"/>
    <row r="29" spans="1:21" ht="30.75" customHeight="1">
      <c r="A29" s="76" t="str">
        <f>'Firme Carta intestata città'!B12</f>
        <v>Roma li,</v>
      </c>
      <c r="B29" s="1087">
        <v>44876</v>
      </c>
      <c r="C29" s="1087"/>
      <c r="D29" s="72"/>
      <c r="E29" s="72"/>
      <c r="F29" s="1088" t="s">
        <v>126</v>
      </c>
      <c r="G29" s="1088"/>
      <c r="H29" s="1088"/>
    </row>
    <row r="30" spans="1:21" ht="18.75" customHeight="1">
      <c r="A30" s="72"/>
      <c r="B30" s="72"/>
      <c r="C30" s="72"/>
      <c r="D30" s="72"/>
      <c r="E30" s="72"/>
      <c r="F30" s="1089" t="str">
        <f>'Firme Carta intestata città'!B9</f>
        <v>Nome COGNOME</v>
      </c>
      <c r="G30" s="1089"/>
      <c r="H30" s="1089"/>
      <c r="I30" s="330"/>
      <c r="J30" s="330"/>
      <c r="K30" s="330"/>
      <c r="L30" s="330"/>
      <c r="M30" s="330"/>
      <c r="N30" s="330"/>
      <c r="O30" s="330"/>
      <c r="P30" s="330"/>
      <c r="Q30" s="330"/>
      <c r="R30" s="330"/>
      <c r="S30" s="330"/>
      <c r="T30" s="330"/>
      <c r="U30" s="330"/>
    </row>
    <row r="32" spans="1:21" ht="15" customHeight="1"/>
  </sheetData>
  <sheetProtection sheet="1" objects="1" scenarios="1"/>
  <mergeCells count="27">
    <mergeCell ref="B24:G24"/>
    <mergeCell ref="B25:G25"/>
    <mergeCell ref="B29:C29"/>
    <mergeCell ref="F29:H29"/>
    <mergeCell ref="F30:H30"/>
    <mergeCell ref="B27:G27"/>
    <mergeCell ref="B23:G23"/>
    <mergeCell ref="B12:G12"/>
    <mergeCell ref="B13:H13"/>
    <mergeCell ref="B14:G14"/>
    <mergeCell ref="B15:G15"/>
    <mergeCell ref="B16:G16"/>
    <mergeCell ref="B17:G17"/>
    <mergeCell ref="B18:G18"/>
    <mergeCell ref="B19:G19"/>
    <mergeCell ref="B20:G20"/>
    <mergeCell ref="B21:G21"/>
    <mergeCell ref="B22:G22"/>
    <mergeCell ref="B10:G10"/>
    <mergeCell ref="B11:G11"/>
    <mergeCell ref="C8:G8"/>
    <mergeCell ref="A1:H1"/>
    <mergeCell ref="A2:H2"/>
    <mergeCell ref="A3:H3"/>
    <mergeCell ref="A4:H4"/>
    <mergeCell ref="A5:H5"/>
    <mergeCell ref="A6:H6"/>
  </mergeCells>
  <hyperlinks>
    <hyperlink ref="C8:G8" location="'10-Riepilogo'!A1" display="Nel bilancio della scuola e non compresi nella comunicazione finanziaria del MOF"/>
  </hyperlinks>
  <pageMargins left="0.39370078740157483" right="0" top="0.74803149606299213" bottom="0.39370078740157483" header="0.31496062992125984" footer="0.31496062992125984"/>
  <pageSetup paperSize="9" scale="67" orientation="portrait" r:id="rId1"/>
  <headerFooter>
    <oddHeader>&amp;RALLEGATO 1bis</oddHeader>
  </headerFooter>
  <drawing r:id="rId2"/>
  <legacyDrawing r:id="rId3"/>
</worksheet>
</file>

<file path=xl/worksheets/sheet8.xml><?xml version="1.0" encoding="utf-8"?>
<worksheet xmlns="http://schemas.openxmlformats.org/spreadsheetml/2006/main" xmlns:r="http://schemas.openxmlformats.org/officeDocument/2006/relationships">
  <sheetPr codeName="Foglio4">
    <tabColor rgb="FF00B050"/>
  </sheetPr>
  <dimension ref="A1:U94"/>
  <sheetViews>
    <sheetView showGridLines="0" zoomScaleNormal="100" workbookViewId="0">
      <selection activeCell="B91" sqref="B91:C91"/>
    </sheetView>
  </sheetViews>
  <sheetFormatPr defaultColWidth="8.88671875" defaultRowHeight="12.75"/>
  <cols>
    <col min="1" max="1" width="9.88671875" style="568" customWidth="1"/>
    <col min="2" max="2" width="8.109375" style="568" customWidth="1"/>
    <col min="3" max="3" width="9.6640625" style="568" customWidth="1"/>
    <col min="4" max="4" width="8.88671875" style="568"/>
    <col min="5" max="6" width="11.21875" style="568" customWidth="1"/>
    <col min="7" max="7" width="36" style="568" customWidth="1"/>
    <col min="8" max="8" width="16.5546875" style="568" customWidth="1"/>
    <col min="9" max="250" width="8.88671875" style="568"/>
    <col min="251" max="251" width="11.33203125" style="568" customWidth="1"/>
    <col min="252" max="252" width="8.33203125" style="568" customWidth="1"/>
    <col min="253" max="16384" width="8.88671875" style="568"/>
  </cols>
  <sheetData>
    <row r="1" spans="1:10" s="569" customFormat="1" ht="42" customHeight="1">
      <c r="A1" s="1139"/>
      <c r="B1" s="1139"/>
      <c r="C1" s="1139"/>
      <c r="D1" s="1139"/>
      <c r="E1" s="1139"/>
      <c r="F1" s="1139"/>
      <c r="G1" s="1139"/>
      <c r="H1" s="1139"/>
      <c r="I1" s="568"/>
      <c r="J1" s="568"/>
    </row>
    <row r="2" spans="1:10" s="570" customFormat="1" ht="15" customHeight="1">
      <c r="A2" s="1129" t="str">
        <f>'Firme Carta intestata città'!B2</f>
        <v>MINISTERO DELL’ISTRUZIONE E DEL MERITO</v>
      </c>
      <c r="B2" s="1129"/>
      <c r="C2" s="1129"/>
      <c r="D2" s="1129"/>
      <c r="E2" s="1129"/>
      <c r="F2" s="1129"/>
      <c r="G2" s="1129"/>
      <c r="H2" s="1129"/>
    </row>
    <row r="3" spans="1:10" s="570" customFormat="1" ht="15" customHeight="1">
      <c r="A3" s="1129" t="str">
        <f>'Firme Carta intestata città'!B3</f>
        <v>UFFICIO SCOLASTICO REGIONALE PER IL LAZIO</v>
      </c>
      <c r="B3" s="1129"/>
      <c r="C3" s="1129"/>
      <c r="D3" s="1129"/>
      <c r="E3" s="1129"/>
      <c r="F3" s="1129"/>
      <c r="G3" s="1129"/>
      <c r="H3" s="1129"/>
    </row>
    <row r="4" spans="1:10" s="570" customFormat="1" ht="15" customHeight="1">
      <c r="A4" s="1129" t="str">
        <f>'Firme Carta intestata città'!B4</f>
        <v>Istituto Comprensivo "Via T. Mommsen, 20"</v>
      </c>
      <c r="B4" s="1129"/>
      <c r="C4" s="1129"/>
      <c r="D4" s="1129"/>
      <c r="E4" s="1129"/>
      <c r="F4" s="1129"/>
      <c r="G4" s="1129"/>
      <c r="H4" s="1129"/>
    </row>
    <row r="5" spans="1:10" s="570" customFormat="1" ht="15" customHeight="1">
      <c r="A5" s="1129" t="str">
        <f>'Firme Carta intestata città'!B5</f>
        <v xml:space="preserve">00179 Roma (RM) Via T. Mommsen n. 20 C.F. 97199450582 C.M. RMIC8CU003 XVII° DISTRETTO SCOLASTICO </v>
      </c>
      <c r="B5" s="1129"/>
      <c r="C5" s="1129"/>
      <c r="D5" s="1129"/>
      <c r="E5" s="1129"/>
      <c r="F5" s="1129"/>
      <c r="G5" s="1129"/>
      <c r="H5" s="1129"/>
    </row>
    <row r="6" spans="1:10" s="570" customFormat="1" ht="15" customHeight="1">
      <c r="A6" s="1129" t="str">
        <f>'Firme Carta intestata città'!B6</f>
        <v>Tel. 06/78398074  Fax 06 787849  www.mommsen.edu.it   e-mail rmic8cu003@istruzione PEC :RMIC8CU003@PEC.ISTRUZIONE.IT</v>
      </c>
      <c r="B6" s="1129"/>
      <c r="C6" s="1129"/>
      <c r="D6" s="1129"/>
      <c r="E6" s="1129"/>
      <c r="F6" s="1129"/>
      <c r="G6" s="1129"/>
      <c r="H6" s="1129"/>
    </row>
    <row r="7" spans="1:10" s="570" customFormat="1" ht="14.25"/>
    <row r="8" spans="1:10" s="572" customFormat="1" ht="19.5" customHeight="1">
      <c r="A8" s="1131" t="s">
        <v>111</v>
      </c>
      <c r="B8" s="1131"/>
      <c r="C8" s="1131"/>
      <c r="D8" s="1131"/>
      <c r="E8" s="1131"/>
      <c r="F8" s="1131"/>
      <c r="G8" s="1131"/>
      <c r="H8" s="1131"/>
      <c r="I8" s="571"/>
      <c r="J8" s="571"/>
    </row>
    <row r="9" spans="1:10" s="569" customFormat="1" ht="24" customHeight="1">
      <c r="A9" s="1130" t="s">
        <v>537</v>
      </c>
      <c r="B9" s="1130"/>
      <c r="C9" s="1130"/>
      <c r="D9" s="1130"/>
      <c r="E9" s="1130"/>
      <c r="F9" s="1130"/>
      <c r="G9" s="1130"/>
      <c r="H9" s="1130"/>
      <c r="I9" s="568"/>
      <c r="J9" s="568"/>
    </row>
    <row r="10" spans="1:10" s="569" customFormat="1" ht="24" customHeight="1">
      <c r="A10" s="1130" t="str">
        <f>H17</f>
        <v>2022/2023</v>
      </c>
      <c r="B10" s="1130"/>
      <c r="C10" s="1130"/>
      <c r="D10" s="1130"/>
      <c r="E10" s="1130"/>
      <c r="F10" s="1130"/>
      <c r="G10" s="1130"/>
      <c r="H10" s="1130"/>
      <c r="I10" s="568"/>
      <c r="J10" s="568"/>
    </row>
    <row r="11" spans="1:10" s="569" customFormat="1" ht="16.5" customHeight="1">
      <c r="A11" s="1130" t="s">
        <v>264</v>
      </c>
      <c r="B11" s="1130"/>
      <c r="C11" s="1130"/>
      <c r="D11" s="1130"/>
      <c r="E11" s="1130"/>
      <c r="F11" s="1130"/>
      <c r="G11" s="1130"/>
      <c r="H11" s="1130"/>
      <c r="I11" s="568"/>
      <c r="J11" s="568"/>
    </row>
    <row r="12" spans="1:10" s="569" customFormat="1" ht="9" customHeight="1">
      <c r="A12" s="573"/>
      <c r="B12" s="574"/>
      <c r="C12" s="573"/>
      <c r="D12" s="573"/>
      <c r="E12" s="573"/>
      <c r="F12" s="573"/>
      <c r="G12" s="573"/>
      <c r="H12" s="573"/>
      <c r="I12" s="568"/>
      <c r="J12" s="568"/>
    </row>
    <row r="13" spans="1:10" s="569" customFormat="1" ht="25.5" customHeight="1">
      <c r="A13" s="1138" t="s">
        <v>112</v>
      </c>
      <c r="B13" s="1138"/>
      <c r="C13" s="1138"/>
      <c r="D13" s="1138"/>
      <c r="E13" s="1138"/>
      <c r="F13" s="1138"/>
      <c r="G13" s="1138"/>
      <c r="H13" s="1138"/>
      <c r="I13" s="568"/>
      <c r="J13" s="568"/>
    </row>
    <row r="14" spans="1:10" ht="14.25">
      <c r="A14" s="573"/>
      <c r="B14" s="573"/>
      <c r="C14" s="573"/>
      <c r="D14" s="573"/>
      <c r="E14" s="573"/>
      <c r="F14" s="573"/>
      <c r="G14" s="573"/>
      <c r="H14" s="573"/>
    </row>
    <row r="15" spans="1:10" s="569" customFormat="1" ht="18.75" customHeight="1">
      <c r="A15" s="575" t="s">
        <v>113</v>
      </c>
      <c r="B15" s="576" t="s">
        <v>114</v>
      </c>
      <c r="C15" s="577"/>
      <c r="D15" s="577"/>
      <c r="E15" s="577"/>
      <c r="F15" s="577"/>
      <c r="G15" s="577"/>
      <c r="H15" s="577"/>
      <c r="I15" s="568"/>
      <c r="J15" s="568"/>
    </row>
    <row r="16" spans="1:10" ht="18.75" customHeight="1">
      <c r="A16" s="578" t="s">
        <v>115</v>
      </c>
      <c r="B16" s="1136" t="str">
        <f>'1-M.O.F. PA '!C2</f>
        <v>Nota Miur: n. 46445 del 4 ottobre 2022</v>
      </c>
      <c r="C16" s="1136"/>
      <c r="D16" s="1136"/>
      <c r="E16" s="1136"/>
      <c r="F16" s="1136"/>
      <c r="G16" s="1136"/>
      <c r="H16" s="576"/>
    </row>
    <row r="17" spans="1:10" ht="21" customHeight="1">
      <c r="A17" s="575" t="s">
        <v>116</v>
      </c>
      <c r="B17" s="1132" t="s">
        <v>246</v>
      </c>
      <c r="C17" s="1132"/>
      <c r="D17" s="1132"/>
      <c r="E17" s="1132"/>
      <c r="F17" s="579" t="str">
        <f>RelazioneComp.Finan.!N153</f>
        <v>2021/2022</v>
      </c>
      <c r="G17" s="580" t="s">
        <v>750</v>
      </c>
      <c r="H17" s="581" t="str">
        <f>RelazioneComp.Finan.!D153</f>
        <v>2022/2023</v>
      </c>
    </row>
    <row r="18" spans="1:10" ht="8.25" customHeight="1">
      <c r="A18" s="577"/>
      <c r="B18" s="580"/>
      <c r="D18" s="581"/>
      <c r="E18" s="582"/>
      <c r="F18" s="583"/>
      <c r="G18" s="580"/>
      <c r="H18" s="580"/>
    </row>
    <row r="19" spans="1:10" ht="25.5" customHeight="1">
      <c r="A19" s="1137" t="s">
        <v>117</v>
      </c>
      <c r="B19" s="1137"/>
      <c r="C19" s="1137"/>
      <c r="D19" s="1137"/>
      <c r="E19" s="1137"/>
      <c r="F19" s="1137"/>
      <c r="G19" s="1137"/>
      <c r="H19" s="1137"/>
    </row>
    <row r="20" spans="1:10" ht="28.5" customHeight="1" thickBot="1">
      <c r="A20" s="584" t="s">
        <v>272</v>
      </c>
      <c r="B20" s="577"/>
      <c r="C20" s="577"/>
      <c r="D20" s="577"/>
      <c r="E20" s="577"/>
      <c r="F20" s="577"/>
      <c r="G20" s="577"/>
      <c r="H20" s="577"/>
    </row>
    <row r="21" spans="1:10" ht="18.75" customHeight="1" thickBot="1">
      <c r="A21" s="585"/>
      <c r="B21" s="1133" t="s">
        <v>118</v>
      </c>
      <c r="C21" s="1134"/>
      <c r="D21" s="1134"/>
      <c r="E21" s="1134"/>
      <c r="F21" s="1134"/>
      <c r="G21" s="1134"/>
      <c r="H21" s="1135"/>
    </row>
    <row r="22" spans="1:10" ht="8.25" customHeight="1">
      <c r="B22" s="586"/>
      <c r="H22" s="587"/>
    </row>
    <row r="23" spans="1:10" ht="14.25">
      <c r="B23" s="588" t="s">
        <v>119</v>
      </c>
      <c r="C23" s="573"/>
      <c r="D23" s="573"/>
      <c r="E23" s="573"/>
      <c r="F23" s="573"/>
      <c r="G23" s="573"/>
      <c r="H23" s="589">
        <f>Dati!B36</f>
        <v>0</v>
      </c>
    </row>
    <row r="24" spans="1:10" ht="14.25">
      <c r="B24" s="588" t="s">
        <v>120</v>
      </c>
      <c r="C24" s="573"/>
      <c r="D24" s="573"/>
      <c r="E24" s="573"/>
      <c r="F24" s="573"/>
      <c r="G24" s="573"/>
      <c r="H24" s="589">
        <f>Dati!B37</f>
        <v>0</v>
      </c>
    </row>
    <row r="25" spans="1:10" ht="6.75" customHeight="1">
      <c r="B25" s="588"/>
      <c r="C25" s="573"/>
      <c r="D25" s="573"/>
      <c r="E25" s="573"/>
      <c r="F25" s="573"/>
      <c r="G25" s="573"/>
      <c r="H25" s="590"/>
    </row>
    <row r="26" spans="1:10" ht="14.25">
      <c r="A26" s="591"/>
      <c r="B26" s="592" t="s">
        <v>205</v>
      </c>
      <c r="C26" s="573"/>
      <c r="D26" s="573"/>
      <c r="E26" s="573"/>
      <c r="F26" s="573"/>
      <c r="G26" s="573"/>
      <c r="H26" s="593">
        <f>'1-M.O.F. PA '!C7</f>
        <v>0</v>
      </c>
    </row>
    <row r="27" spans="1:10" ht="14.25">
      <c r="A27" s="591"/>
      <c r="B27" s="594" t="s">
        <v>206</v>
      </c>
      <c r="C27" s="573"/>
      <c r="D27" s="573"/>
      <c r="E27" s="573"/>
      <c r="F27" s="573"/>
      <c r="G27" s="573"/>
      <c r="H27" s="593">
        <f>'1-M.O.F. PA '!D7</f>
        <v>0</v>
      </c>
    </row>
    <row r="28" spans="1:10" ht="14.25" customHeight="1" thickBot="1">
      <c r="A28" s="595"/>
      <c r="B28" s="588" t="s">
        <v>562</v>
      </c>
      <c r="C28" s="573"/>
      <c r="D28" s="573"/>
      <c r="E28" s="573"/>
      <c r="F28" s="573"/>
      <c r="G28" s="573"/>
      <c r="H28" s="596">
        <f>'1-M.O.F. PA '!E9</f>
        <v>0</v>
      </c>
    </row>
    <row r="29" spans="1:10" s="569" customFormat="1" ht="14.25">
      <c r="A29" s="595"/>
      <c r="B29" s="597" t="s">
        <v>207</v>
      </c>
      <c r="C29" s="598"/>
      <c r="D29" s="598"/>
      <c r="E29" s="598"/>
      <c r="F29" s="598"/>
      <c r="G29" s="598"/>
      <c r="H29" s="599">
        <f>H26+H27+H28</f>
        <v>0</v>
      </c>
      <c r="I29" s="568"/>
      <c r="J29" s="568"/>
    </row>
    <row r="30" spans="1:10" s="569" customFormat="1" ht="7.5" customHeight="1">
      <c r="A30" s="595"/>
      <c r="B30" s="600"/>
      <c r="C30" s="598"/>
      <c r="D30" s="598"/>
      <c r="E30" s="598"/>
      <c r="F30" s="598"/>
      <c r="G30" s="598"/>
      <c r="H30" s="601"/>
      <c r="I30" s="568"/>
      <c r="J30" s="568"/>
    </row>
    <row r="31" spans="1:10" s="569" customFormat="1" ht="14.25">
      <c r="A31" s="591"/>
      <c r="B31" s="592" t="s">
        <v>558</v>
      </c>
      <c r="C31" s="573"/>
      <c r="D31" s="573"/>
      <c r="E31" s="573"/>
      <c r="F31" s="573"/>
      <c r="G31" s="602">
        <f>'6-Ind.Dir.DSGA e SOST.'!AK30</f>
        <v>0</v>
      </c>
      <c r="H31" s="593">
        <f>'6-Ind.Dir.DSGA e SOST.'!AB31</f>
        <v>0</v>
      </c>
    </row>
    <row r="32" spans="1:10" s="569" customFormat="1" ht="14.25">
      <c r="A32" s="591"/>
      <c r="B32" s="592" t="s">
        <v>559</v>
      </c>
      <c r="C32" s="573"/>
      <c r="D32" s="573"/>
      <c r="E32" s="573"/>
      <c r="F32" s="573"/>
      <c r="G32" s="573"/>
      <c r="H32" s="593">
        <f>'6-Ind.Dir.DSGA e SOST.'!AB28</f>
        <v>1773</v>
      </c>
    </row>
    <row r="33" spans="1:8" s="569" customFormat="1" ht="14.25">
      <c r="A33" s="591"/>
      <c r="B33" s="592" t="s">
        <v>560</v>
      </c>
      <c r="C33" s="573"/>
      <c r="D33" s="573"/>
      <c r="E33" s="573"/>
      <c r="F33" s="573"/>
      <c r="G33" s="573"/>
      <c r="H33" s="593">
        <f>'6-Ind.Dir.DSGA e SOST.'!AB17</f>
        <v>750</v>
      </c>
    </row>
    <row r="34" spans="1:8" s="569" customFormat="1" ht="10.5" customHeight="1">
      <c r="A34" s="595"/>
      <c r="B34" s="588"/>
      <c r="C34" s="573"/>
      <c r="D34" s="573"/>
      <c r="E34" s="573"/>
      <c r="F34" s="573"/>
      <c r="G34" s="573"/>
      <c r="H34" s="603"/>
    </row>
    <row r="35" spans="1:8" s="569" customFormat="1" ht="14.25">
      <c r="A35" s="604"/>
      <c r="B35" s="605" t="s">
        <v>539</v>
      </c>
      <c r="C35" s="598"/>
      <c r="D35" s="598"/>
      <c r="E35" s="598"/>
      <c r="F35" s="598"/>
      <c r="G35" s="598"/>
      <c r="H35" s="599">
        <f>H29-H31-H32-H33</f>
        <v>-2523</v>
      </c>
    </row>
    <row r="36" spans="1:8" s="569" customFormat="1" ht="20.25" customHeight="1">
      <c r="A36" s="568"/>
      <c r="B36" s="1123" t="s">
        <v>535</v>
      </c>
      <c r="C36" s="1124"/>
      <c r="D36" s="1124"/>
      <c r="E36" s="1124"/>
      <c r="F36" s="1124"/>
      <c r="G36" s="1124"/>
      <c r="H36" s="593">
        <f>'1-M.O.F. PA '!C13</f>
        <v>0</v>
      </c>
    </row>
    <row r="37" spans="1:8" s="569" customFormat="1" ht="14.25">
      <c r="A37" s="568"/>
      <c r="B37" s="1123" t="s">
        <v>536</v>
      </c>
      <c r="C37" s="1124"/>
      <c r="D37" s="1124"/>
      <c r="E37" s="1124"/>
      <c r="F37" s="1124"/>
      <c r="G37" s="1124"/>
      <c r="H37" s="593">
        <f>'1-M.O.F. PA '!D13</f>
        <v>0</v>
      </c>
    </row>
    <row r="38" spans="1:8" ht="15" thickBot="1">
      <c r="B38" s="605" t="s">
        <v>538</v>
      </c>
      <c r="C38" s="598"/>
      <c r="D38" s="598"/>
      <c r="E38" s="598"/>
      <c r="F38" s="598"/>
      <c r="G38" s="598"/>
      <c r="H38" s="606">
        <f>H36+H37</f>
        <v>0</v>
      </c>
    </row>
    <row r="39" spans="1:8" s="569" customFormat="1" ht="15" thickBot="1">
      <c r="A39" s="604"/>
      <c r="B39" s="607" t="s">
        <v>266</v>
      </c>
      <c r="C39" s="608"/>
      <c r="D39" s="608"/>
      <c r="E39" s="608"/>
      <c r="F39" s="608"/>
      <c r="G39" s="608"/>
      <c r="H39" s="609">
        <f>H35+H38</f>
        <v>-2523</v>
      </c>
    </row>
    <row r="40" spans="1:8" ht="6" customHeight="1">
      <c r="B40" s="610"/>
      <c r="C40" s="610"/>
      <c r="D40" s="610"/>
      <c r="E40" s="610"/>
      <c r="F40" s="610"/>
      <c r="G40" s="610"/>
      <c r="H40" s="611"/>
    </row>
    <row r="41" spans="1:8" ht="3.75" customHeight="1" thickBot="1">
      <c r="B41" s="573"/>
      <c r="C41" s="573"/>
      <c r="D41" s="573"/>
      <c r="E41" s="573"/>
      <c r="F41" s="573"/>
      <c r="G41" s="573"/>
      <c r="H41" s="611"/>
    </row>
    <row r="42" spans="1:8" s="569" customFormat="1" ht="15" customHeight="1" thickBot="1">
      <c r="A42" s="568"/>
      <c r="B42" s="1092" t="s">
        <v>121</v>
      </c>
      <c r="C42" s="1093"/>
      <c r="D42" s="1093"/>
      <c r="E42" s="1093"/>
      <c r="F42" s="1093"/>
      <c r="G42" s="1093"/>
      <c r="H42" s="1094"/>
    </row>
    <row r="43" spans="1:8" s="569" customFormat="1" ht="14.25">
      <c r="A43" s="568"/>
      <c r="B43" s="1117" t="s">
        <v>197</v>
      </c>
      <c r="C43" s="1118"/>
      <c r="D43" s="1118"/>
      <c r="E43" s="1118"/>
      <c r="F43" s="1118"/>
      <c r="G43" s="1119"/>
      <c r="H43" s="612">
        <f>'1-M.O.F. PA '!C15</f>
        <v>0</v>
      </c>
    </row>
    <row r="44" spans="1:8" s="569" customFormat="1" ht="14.25">
      <c r="A44" s="568"/>
      <c r="B44" s="1120" t="s">
        <v>198</v>
      </c>
      <c r="C44" s="1121"/>
      <c r="D44" s="1121"/>
      <c r="E44" s="1121"/>
      <c r="F44" s="1121"/>
      <c r="G44" s="1122"/>
      <c r="H44" s="613">
        <f>RelazioneComp.Finan.!I28</f>
        <v>0</v>
      </c>
    </row>
    <row r="45" spans="1:8" ht="15" thickBot="1">
      <c r="B45" s="1100" t="s">
        <v>87</v>
      </c>
      <c r="C45" s="1101"/>
      <c r="D45" s="1101"/>
      <c r="E45" s="1101"/>
      <c r="F45" s="1101"/>
      <c r="G45" s="1101"/>
      <c r="H45" s="614">
        <f>H43+H44</f>
        <v>0</v>
      </c>
    </row>
    <row r="46" spans="1:8" ht="3" customHeight="1" thickBot="1">
      <c r="B46" s="573"/>
      <c r="C46" s="573"/>
      <c r="D46" s="573"/>
      <c r="E46" s="573"/>
      <c r="F46" s="573"/>
      <c r="G46" s="573"/>
      <c r="H46" s="611"/>
    </row>
    <row r="47" spans="1:8" ht="14.25" customHeight="1" thickBot="1">
      <c r="B47" s="1092" t="s">
        <v>122</v>
      </c>
      <c r="C47" s="1093"/>
      <c r="D47" s="1093"/>
      <c r="E47" s="1093"/>
      <c r="F47" s="1093"/>
      <c r="G47" s="1093"/>
      <c r="H47" s="1094"/>
    </row>
    <row r="48" spans="1:8" ht="14.25">
      <c r="B48" s="1117" t="s">
        <v>199</v>
      </c>
      <c r="C48" s="1118"/>
      <c r="D48" s="1118"/>
      <c r="E48" s="1118"/>
      <c r="F48" s="1118"/>
      <c r="G48" s="1119"/>
      <c r="H48" s="612">
        <f>'1-M.O.F. PA '!C17</f>
        <v>0</v>
      </c>
    </row>
    <row r="49" spans="2:8" ht="14.25">
      <c r="B49" s="1120" t="s">
        <v>200</v>
      </c>
      <c r="C49" s="1121"/>
      <c r="D49" s="1121"/>
      <c r="E49" s="1121"/>
      <c r="F49" s="1121"/>
      <c r="G49" s="1122"/>
      <c r="H49" s="613">
        <f>RelazioneComp.Finan.!I29</f>
        <v>0</v>
      </c>
    </row>
    <row r="50" spans="2:8" ht="15" thickBot="1">
      <c r="B50" s="1100" t="s">
        <v>87</v>
      </c>
      <c r="C50" s="1101"/>
      <c r="D50" s="1101"/>
      <c r="E50" s="1101"/>
      <c r="F50" s="1101"/>
      <c r="G50" s="1101"/>
      <c r="H50" s="614">
        <f>H48+H49</f>
        <v>0</v>
      </c>
    </row>
    <row r="51" spans="2:8" ht="3" customHeight="1" thickBot="1">
      <c r="B51" s="610"/>
      <c r="C51" s="610"/>
      <c r="D51" s="610"/>
      <c r="E51" s="610"/>
      <c r="F51" s="610"/>
      <c r="G51" s="610"/>
      <c r="H51" s="611"/>
    </row>
    <row r="52" spans="2:8" ht="15" thickBot="1">
      <c r="B52" s="1092" t="s">
        <v>123</v>
      </c>
      <c r="C52" s="1093"/>
      <c r="D52" s="1093"/>
      <c r="E52" s="1093"/>
      <c r="F52" s="1093"/>
      <c r="G52" s="1093"/>
      <c r="H52" s="1094"/>
    </row>
    <row r="53" spans="2:8" ht="14.25">
      <c r="B53" s="1117" t="s">
        <v>201</v>
      </c>
      <c r="C53" s="1118"/>
      <c r="D53" s="1118"/>
      <c r="E53" s="1118"/>
      <c r="F53" s="1118"/>
      <c r="G53" s="1119"/>
      <c r="H53" s="612">
        <f>'1-M.O.F. PA '!C19</f>
        <v>0</v>
      </c>
    </row>
    <row r="54" spans="2:8" ht="14.25" customHeight="1">
      <c r="B54" s="1097" t="s">
        <v>202</v>
      </c>
      <c r="C54" s="1098"/>
      <c r="D54" s="1098"/>
      <c r="E54" s="1098"/>
      <c r="F54" s="1098"/>
      <c r="G54" s="1099"/>
      <c r="H54" s="613">
        <f>RelazioneComp.Finan.!I30</f>
        <v>0</v>
      </c>
    </row>
    <row r="55" spans="2:8" ht="15" thickBot="1">
      <c r="B55" s="1126" t="s">
        <v>87</v>
      </c>
      <c r="C55" s="1127"/>
      <c r="D55" s="1127"/>
      <c r="E55" s="1127"/>
      <c r="F55" s="1127"/>
      <c r="G55" s="1128"/>
      <c r="H55" s="614">
        <f>H53+H54</f>
        <v>0</v>
      </c>
    </row>
    <row r="56" spans="2:8" ht="6" customHeight="1" thickBot="1">
      <c r="B56" s="610"/>
      <c r="C56" s="610"/>
      <c r="D56" s="610"/>
      <c r="E56" s="610"/>
      <c r="F56" s="610"/>
      <c r="G56" s="610"/>
      <c r="H56" s="611"/>
    </row>
    <row r="57" spans="2:8" ht="13.5" customHeight="1" thickBot="1">
      <c r="B57" s="1092" t="s">
        <v>124</v>
      </c>
      <c r="C57" s="1093"/>
      <c r="D57" s="1093"/>
      <c r="E57" s="1093"/>
      <c r="F57" s="1093"/>
      <c r="G57" s="1093"/>
      <c r="H57" s="1094"/>
    </row>
    <row r="58" spans="2:8" ht="14.25">
      <c r="B58" s="1125" t="s">
        <v>204</v>
      </c>
      <c r="C58" s="1118"/>
      <c r="D58" s="1118"/>
      <c r="E58" s="1118"/>
      <c r="F58" s="1118"/>
      <c r="G58" s="1119"/>
      <c r="H58" s="612">
        <f>'1-M.O.F. PA '!C21</f>
        <v>0</v>
      </c>
    </row>
    <row r="59" spans="2:8" ht="14.25">
      <c r="B59" s="1109" t="s">
        <v>203</v>
      </c>
      <c r="C59" s="1098"/>
      <c r="D59" s="1098"/>
      <c r="E59" s="1098"/>
      <c r="F59" s="1098"/>
      <c r="G59" s="1099"/>
      <c r="H59" s="613">
        <f>RelazioneComp.Finan.!I31</f>
        <v>0</v>
      </c>
    </row>
    <row r="60" spans="2:8" ht="15" thickBot="1">
      <c r="B60" s="1100" t="s">
        <v>87</v>
      </c>
      <c r="C60" s="1101"/>
      <c r="D60" s="1101"/>
      <c r="E60" s="1101"/>
      <c r="F60" s="1101"/>
      <c r="G60" s="1101"/>
      <c r="H60" s="614">
        <f>H58+H59</f>
        <v>0</v>
      </c>
    </row>
    <row r="61" spans="2:8" ht="4.5" customHeight="1" thickBot="1">
      <c r="B61" s="615"/>
      <c r="C61" s="615"/>
      <c r="D61" s="615"/>
      <c r="E61" s="615"/>
      <c r="F61" s="616"/>
      <c r="G61" s="616"/>
      <c r="H61" s="617"/>
    </row>
    <row r="62" spans="2:8" ht="13.5" customHeight="1" thickBot="1">
      <c r="B62" s="1092" t="s">
        <v>755</v>
      </c>
      <c r="C62" s="1093"/>
      <c r="D62" s="1093"/>
      <c r="E62" s="1093"/>
      <c r="F62" s="1093"/>
      <c r="G62" s="1093"/>
      <c r="H62" s="1094"/>
    </row>
    <row r="63" spans="2:8" ht="14.25">
      <c r="B63" s="1125" t="s">
        <v>331</v>
      </c>
      <c r="C63" s="1118"/>
      <c r="D63" s="1118"/>
      <c r="E63" s="1118"/>
      <c r="F63" s="1118"/>
      <c r="G63" s="1119"/>
      <c r="H63" s="612">
        <f>'1-M.O.F. PA '!C23</f>
        <v>0</v>
      </c>
    </row>
    <row r="64" spans="2:8" ht="14.25">
      <c r="B64" s="1109" t="s">
        <v>332</v>
      </c>
      <c r="C64" s="1098"/>
      <c r="D64" s="1098"/>
      <c r="E64" s="1098"/>
      <c r="F64" s="1098"/>
      <c r="G64" s="1099"/>
      <c r="H64" s="613">
        <f>'1-M.O.F. PA '!D23</f>
        <v>0</v>
      </c>
    </row>
    <row r="65" spans="1:8" ht="15" thickBot="1">
      <c r="B65" s="1100" t="s">
        <v>87</v>
      </c>
      <c r="C65" s="1101"/>
      <c r="D65" s="1101"/>
      <c r="E65" s="1101"/>
      <c r="F65" s="1101"/>
      <c r="G65" s="1101"/>
      <c r="H65" s="614">
        <f>H63+H64</f>
        <v>0</v>
      </c>
    </row>
    <row r="66" spans="1:8" ht="7.5" customHeight="1" thickBot="1">
      <c r="B66" s="615"/>
      <c r="C66" s="615"/>
      <c r="D66" s="615"/>
      <c r="E66" s="615"/>
      <c r="F66" s="616"/>
      <c r="G66" s="616"/>
      <c r="H66" s="617"/>
    </row>
    <row r="67" spans="1:8" s="618" customFormat="1" ht="18.75" customHeight="1" thickBot="1">
      <c r="B67" s="1115" t="s">
        <v>87</v>
      </c>
      <c r="C67" s="1116"/>
      <c r="D67" s="1116"/>
      <c r="E67" s="1116"/>
      <c r="F67" s="1116"/>
      <c r="G67" s="1116"/>
      <c r="H67" s="619">
        <f>H29+H45+H50+H55+H60+H65+H38</f>
        <v>0</v>
      </c>
    </row>
    <row r="68" spans="1:8" ht="7.5" customHeight="1"/>
    <row r="69" spans="1:8" ht="4.5" customHeight="1" thickBot="1">
      <c r="B69" s="1102"/>
      <c r="C69" s="1102"/>
      <c r="D69" s="1102"/>
      <c r="E69" s="1102"/>
      <c r="F69" s="1102"/>
      <c r="G69" s="1102"/>
      <c r="H69" s="1102"/>
    </row>
    <row r="70" spans="1:8" ht="15.75" customHeight="1" thickBot="1">
      <c r="B70" s="1112" t="str">
        <f>'1bis-Bilancio scuola'!C8</f>
        <v>Nel bilancio della scuola e non compresi nella comunicazione finanziaria del MOF</v>
      </c>
      <c r="C70" s="1113"/>
      <c r="D70" s="1113"/>
      <c r="E70" s="1113"/>
      <c r="F70" s="1113"/>
      <c r="G70" s="1113"/>
      <c r="H70" s="1114"/>
    </row>
    <row r="71" spans="1:8" ht="15.75" customHeight="1" thickBot="1">
      <c r="A71" s="569"/>
      <c r="B71" s="569"/>
      <c r="C71" s="569"/>
      <c r="D71" s="569"/>
      <c r="E71" s="569"/>
      <c r="F71" s="569"/>
      <c r="G71" s="569"/>
      <c r="H71" s="569"/>
    </row>
    <row r="72" spans="1:8" s="573" customFormat="1" ht="27" customHeight="1">
      <c r="B72" s="1140" t="str">
        <f>'1bis-Bilancio scuola'!B10:G10</f>
        <v>Fondo per l’arricchimento e l’ampliamento dell’offerta formativa e per gli interventi perequativi (art. 1 legge 18 dicembre 1997, n. 440) – quota destinata al personale docente</v>
      </c>
      <c r="C72" s="1141"/>
      <c r="D72" s="1141"/>
      <c r="E72" s="1141"/>
      <c r="F72" s="1141"/>
      <c r="G72" s="1141"/>
      <c r="H72" s="612">
        <f>'1bis-Bilancio scuola'!H10</f>
        <v>0</v>
      </c>
    </row>
    <row r="73" spans="1:8" s="573" customFormat="1" ht="14.25">
      <c r="B73" s="1142" t="str">
        <f>'1bis-Bilancio scuola'!B11:G11</f>
        <v>Economie</v>
      </c>
      <c r="C73" s="1143"/>
      <c r="D73" s="1143"/>
      <c r="E73" s="1143"/>
      <c r="F73" s="1143"/>
      <c r="G73" s="1143"/>
      <c r="H73" s="613">
        <f>'1bis-Bilancio scuola'!H11</f>
        <v>0</v>
      </c>
    </row>
    <row r="74" spans="1:8" s="573" customFormat="1" ht="20.25" customHeight="1" thickBot="1">
      <c r="B74" s="1126" t="s">
        <v>87</v>
      </c>
      <c r="C74" s="1127"/>
      <c r="D74" s="1127"/>
      <c r="E74" s="1127"/>
      <c r="F74" s="1127"/>
      <c r="G74" s="1128"/>
      <c r="H74" s="614">
        <f>H72+H73</f>
        <v>0</v>
      </c>
    </row>
    <row r="75" spans="1:8" s="573" customFormat="1" ht="13.5" customHeight="1" thickBot="1">
      <c r="B75" s="1103"/>
      <c r="C75" s="1104"/>
      <c r="D75" s="1104"/>
      <c r="E75" s="1104"/>
      <c r="F75" s="1104"/>
      <c r="G75" s="1104"/>
      <c r="H75" s="1105"/>
    </row>
    <row r="76" spans="1:8" s="573" customFormat="1" ht="14.25">
      <c r="B76" s="1140" t="str">
        <f>'1bis-Bilancio scuola'!B14:G14</f>
        <v xml:space="preserve">Ulteriori compensi per corsi di recupero </v>
      </c>
      <c r="C76" s="1141"/>
      <c r="D76" s="1141"/>
      <c r="E76" s="1141"/>
      <c r="F76" s="1141"/>
      <c r="G76" s="1141"/>
      <c r="H76" s="612">
        <f>'1bis-Bilancio scuola'!H14</f>
        <v>0</v>
      </c>
    </row>
    <row r="77" spans="1:8" s="573" customFormat="1" ht="14.25">
      <c r="B77" s="1142" t="str">
        <f>'1bis-Bilancio scuola'!B15:G15</f>
        <v>Economie</v>
      </c>
      <c r="C77" s="1143"/>
      <c r="D77" s="1143"/>
      <c r="E77" s="1143"/>
      <c r="F77" s="1143"/>
      <c r="G77" s="1143"/>
      <c r="H77" s="613">
        <f>'1bis-Bilancio scuola'!H15</f>
        <v>0</v>
      </c>
    </row>
    <row r="78" spans="1:8" s="573" customFormat="1" ht="20.25" customHeight="1" thickBot="1">
      <c r="B78" s="1126" t="s">
        <v>87</v>
      </c>
      <c r="C78" s="1127"/>
      <c r="D78" s="1127"/>
      <c r="E78" s="1127"/>
      <c r="F78" s="1127"/>
      <c r="G78" s="1128"/>
      <c r="H78" s="614">
        <f>H76+H77</f>
        <v>0</v>
      </c>
    </row>
    <row r="79" spans="1:8" s="573" customFormat="1" ht="26.25" customHeight="1">
      <c r="B79" s="1106" t="str">
        <f>'1bis-Bilancio scuola'!B17:G17</f>
        <v>Percorsi per le competenze trasversali e per l’orientamento Art. 1, comma 784, Legge n. 145/2018</v>
      </c>
      <c r="C79" s="1107"/>
      <c r="D79" s="1107"/>
      <c r="E79" s="1107"/>
      <c r="F79" s="1107"/>
      <c r="G79" s="1108"/>
      <c r="H79" s="612">
        <f>'1bis-Bilancio scuola'!H17</f>
        <v>0</v>
      </c>
    </row>
    <row r="80" spans="1:8" s="573" customFormat="1" ht="14.25">
      <c r="B80" s="1109" t="str">
        <f>'1bis-Bilancio scuola'!B18:G18</f>
        <v>Economie</v>
      </c>
      <c r="C80" s="1110"/>
      <c r="D80" s="1110"/>
      <c r="E80" s="1110"/>
      <c r="F80" s="1110"/>
      <c r="G80" s="1111"/>
      <c r="H80" s="613">
        <f>'1bis-Bilancio scuola'!H18</f>
        <v>0</v>
      </c>
    </row>
    <row r="81" spans="1:21" s="573" customFormat="1" ht="20.25" customHeight="1" thickBot="1">
      <c r="B81" s="1126" t="s">
        <v>87</v>
      </c>
      <c r="C81" s="1127"/>
      <c r="D81" s="1127"/>
      <c r="E81" s="1127"/>
      <c r="F81" s="1127"/>
      <c r="G81" s="1128"/>
      <c r="H81" s="614">
        <f>H79+H80</f>
        <v>0</v>
      </c>
    </row>
    <row r="82" spans="1:21" s="573" customFormat="1" ht="15" customHeight="1">
      <c r="B82" s="1106" t="str">
        <f>'1bis-Bilancio scuola'!B20:G20</f>
        <v>Compensi per progetti nazionali (art. 22, comma 4, lettera c), c3) CCNL 19/4/2018</v>
      </c>
      <c r="C82" s="1107"/>
      <c r="D82" s="1107"/>
      <c r="E82" s="1107"/>
      <c r="F82" s="1107"/>
      <c r="G82" s="1108"/>
      <c r="H82" s="612">
        <f>'1bis-Bilancio scuola'!H20</f>
        <v>0</v>
      </c>
    </row>
    <row r="83" spans="1:21" s="573" customFormat="1" ht="14.25" customHeight="1">
      <c r="B83" s="1109" t="str">
        <f>'1bis-Bilancio scuola'!B21:G21</f>
        <v>Economie</v>
      </c>
      <c r="C83" s="1110"/>
      <c r="D83" s="1110"/>
      <c r="E83" s="1110"/>
      <c r="F83" s="1110"/>
      <c r="G83" s="1111"/>
      <c r="H83" s="613">
        <f>'1bis-Bilancio scuola'!H21</f>
        <v>0</v>
      </c>
    </row>
    <row r="84" spans="1:21" s="573" customFormat="1" ht="20.25" customHeight="1" thickBot="1">
      <c r="B84" s="1100" t="s">
        <v>87</v>
      </c>
      <c r="C84" s="1101"/>
      <c r="D84" s="1101"/>
      <c r="E84" s="1101"/>
      <c r="F84" s="1101"/>
      <c r="G84" s="1101"/>
      <c r="H84" s="614">
        <f>H82+H83</f>
        <v>0</v>
      </c>
    </row>
    <row r="85" spans="1:21" s="573" customFormat="1" ht="15" customHeight="1">
      <c r="B85" s="1106" t="str">
        <f>'1bis-Bilancio scuola'!B23:G23</f>
        <v>Compensi per progetti comunitari (art. 22, comma 4, lettera c), c3) CCNL 19/4/2018)</v>
      </c>
      <c r="C85" s="1107"/>
      <c r="D85" s="1107"/>
      <c r="E85" s="1107"/>
      <c r="F85" s="1107"/>
      <c r="G85" s="1108"/>
      <c r="H85" s="612">
        <f>'1bis-Bilancio scuola'!H23</f>
        <v>0</v>
      </c>
    </row>
    <row r="86" spans="1:21" s="573" customFormat="1" ht="14.25" customHeight="1">
      <c r="B86" s="1109" t="str">
        <f>'1bis-Bilancio scuola'!B24:G24</f>
        <v>Economie</v>
      </c>
      <c r="C86" s="1110"/>
      <c r="D86" s="1110"/>
      <c r="E86" s="1110"/>
      <c r="F86" s="1110"/>
      <c r="G86" s="1111"/>
      <c r="H86" s="613">
        <f>'1bis-Bilancio scuola'!H24</f>
        <v>0</v>
      </c>
    </row>
    <row r="87" spans="1:21" s="573" customFormat="1" ht="20.25" customHeight="1" thickBot="1">
      <c r="B87" s="1100" t="s">
        <v>87</v>
      </c>
      <c r="C87" s="1101"/>
      <c r="D87" s="1101"/>
      <c r="E87" s="1101"/>
      <c r="F87" s="1101"/>
      <c r="G87" s="1101"/>
      <c r="H87" s="614">
        <f>H85+H86</f>
        <v>0</v>
      </c>
    </row>
    <row r="88" spans="1:21" ht="7.5" customHeight="1" thickBot="1">
      <c r="B88" s="615"/>
      <c r="C88" s="615"/>
      <c r="D88" s="615"/>
      <c r="E88" s="615"/>
      <c r="F88" s="616"/>
      <c r="G88" s="616"/>
      <c r="H88" s="617"/>
    </row>
    <row r="89" spans="1:21" s="618" customFormat="1" ht="18.75" customHeight="1" thickBot="1">
      <c r="B89" s="1115" t="s">
        <v>87</v>
      </c>
      <c r="C89" s="1116"/>
      <c r="D89" s="1116"/>
      <c r="E89" s="1116"/>
      <c r="F89" s="1116"/>
      <c r="G89" s="1116"/>
      <c r="H89" s="619">
        <f>H74+H78+H81+H84+H87</f>
        <v>0</v>
      </c>
    </row>
    <row r="90" spans="1:21" ht="7.5" customHeight="1"/>
    <row r="91" spans="1:21" ht="30.75" customHeight="1">
      <c r="A91" s="620" t="str">
        <f>'Firme Carta intestata città'!B12</f>
        <v>Roma li,</v>
      </c>
      <c r="B91" s="1087">
        <v>44876</v>
      </c>
      <c r="C91" s="1087"/>
      <c r="D91" s="573"/>
      <c r="E91" s="573"/>
      <c r="F91" s="1096" t="s">
        <v>126</v>
      </c>
      <c r="G91" s="1096"/>
      <c r="H91" s="1096"/>
    </row>
    <row r="92" spans="1:21" ht="18.75" customHeight="1">
      <c r="A92" s="573"/>
      <c r="B92" s="573"/>
      <c r="C92" s="573"/>
      <c r="D92" s="573"/>
      <c r="E92" s="573"/>
      <c r="F92" s="1095" t="str">
        <f>'Firme Carta intestata città'!B9</f>
        <v>Nome COGNOME</v>
      </c>
      <c r="G92" s="1095"/>
      <c r="H92" s="1095"/>
      <c r="I92" s="621"/>
      <c r="J92" s="621"/>
      <c r="K92" s="621"/>
      <c r="L92" s="621"/>
      <c r="M92" s="621"/>
      <c r="N92" s="621"/>
      <c r="O92" s="621"/>
      <c r="P92" s="621"/>
      <c r="Q92" s="621"/>
      <c r="R92" s="621"/>
      <c r="S92" s="621"/>
      <c r="T92" s="621"/>
      <c r="U92" s="621"/>
    </row>
    <row r="94" spans="1:21" ht="15" customHeight="1"/>
  </sheetData>
  <sheetProtection sheet="1" objects="1" scenarios="1"/>
  <mergeCells count="60">
    <mergeCell ref="B72:G72"/>
    <mergeCell ref="B73:G73"/>
    <mergeCell ref="B74:G74"/>
    <mergeCell ref="B89:G89"/>
    <mergeCell ref="B82:G82"/>
    <mergeCell ref="B83:G83"/>
    <mergeCell ref="B84:G84"/>
    <mergeCell ref="B76:G76"/>
    <mergeCell ref="B77:G77"/>
    <mergeCell ref="B78:G78"/>
    <mergeCell ref="B79:G79"/>
    <mergeCell ref="B80:G80"/>
    <mergeCell ref="B81:G81"/>
    <mergeCell ref="A1:H1"/>
    <mergeCell ref="A2:H2"/>
    <mergeCell ref="A3:H3"/>
    <mergeCell ref="A4:H4"/>
    <mergeCell ref="A5:H5"/>
    <mergeCell ref="A6:H6"/>
    <mergeCell ref="A9:H9"/>
    <mergeCell ref="A8:H8"/>
    <mergeCell ref="B42:H42"/>
    <mergeCell ref="B17:E17"/>
    <mergeCell ref="B21:H21"/>
    <mergeCell ref="B16:G16"/>
    <mergeCell ref="A19:H19"/>
    <mergeCell ref="A10:H10"/>
    <mergeCell ref="A11:H11"/>
    <mergeCell ref="A13:H13"/>
    <mergeCell ref="B63:G63"/>
    <mergeCell ref="B55:G55"/>
    <mergeCell ref="B57:H57"/>
    <mergeCell ref="B58:G58"/>
    <mergeCell ref="B59:G59"/>
    <mergeCell ref="B62:H62"/>
    <mergeCell ref="B50:G50"/>
    <mergeCell ref="B43:G43"/>
    <mergeCell ref="B44:G44"/>
    <mergeCell ref="B36:G36"/>
    <mergeCell ref="B37:G37"/>
    <mergeCell ref="B47:H47"/>
    <mergeCell ref="B48:G48"/>
    <mergeCell ref="B49:G49"/>
    <mergeCell ref="B45:G45"/>
    <mergeCell ref="B52:H52"/>
    <mergeCell ref="F92:H92"/>
    <mergeCell ref="F91:H91"/>
    <mergeCell ref="B91:C91"/>
    <mergeCell ref="B54:G54"/>
    <mergeCell ref="B60:G60"/>
    <mergeCell ref="B87:G87"/>
    <mergeCell ref="B69:H69"/>
    <mergeCell ref="B75:H75"/>
    <mergeCell ref="B85:G85"/>
    <mergeCell ref="B86:G86"/>
    <mergeCell ref="B70:H70"/>
    <mergeCell ref="B64:G64"/>
    <mergeCell ref="B65:G65"/>
    <mergeCell ref="B67:G67"/>
    <mergeCell ref="B53:G53"/>
  </mergeCells>
  <pageMargins left="0.39370078740157483" right="0" top="0.74803149606299213" bottom="0.39370078740157483" header="0.31496062992125984" footer="0.31496062992125984"/>
  <pageSetup paperSize="9" scale="67" orientation="portrait" r:id="rId1"/>
  <drawing r:id="rId2"/>
  <legacyDrawing r:id="rId3"/>
</worksheet>
</file>

<file path=xl/worksheets/sheet9.xml><?xml version="1.0" encoding="utf-8"?>
<worksheet xmlns="http://schemas.openxmlformats.org/spreadsheetml/2006/main" xmlns:r="http://schemas.openxmlformats.org/officeDocument/2006/relationships">
  <sheetPr>
    <tabColor rgb="FF00B0F0"/>
    <pageSetUpPr fitToPage="1"/>
  </sheetPr>
  <dimension ref="A1:P52"/>
  <sheetViews>
    <sheetView showGridLines="0" zoomScaleNormal="100" workbookViewId="0">
      <selection activeCell="C6" sqref="C6"/>
    </sheetView>
  </sheetViews>
  <sheetFormatPr defaultColWidth="8.88671875" defaultRowHeight="12.75"/>
  <cols>
    <col min="1" max="1" width="61.88671875" style="85" customWidth="1"/>
    <col min="2" max="2" width="9.6640625" style="85" customWidth="1"/>
    <col min="3" max="3" width="15.77734375" style="85" customWidth="1"/>
    <col min="4" max="4" width="19.5546875" style="85" customWidth="1"/>
    <col min="5" max="5" width="14" style="85" customWidth="1"/>
    <col min="6" max="6" width="11.33203125" style="85" customWidth="1"/>
    <col min="7" max="7" width="9.109375" style="85" customWidth="1"/>
    <col min="8" max="8" width="14.21875" style="85" customWidth="1"/>
    <col min="9" max="9" width="10.5546875" style="85" bestFit="1" customWidth="1"/>
    <col min="10" max="10" width="8.88671875" style="85"/>
    <col min="11" max="11" width="11.88671875" style="85" customWidth="1"/>
    <col min="12" max="16384" width="8.88671875" style="85"/>
  </cols>
  <sheetData>
    <row r="1" spans="1:16" ht="31.5" customHeight="1">
      <c r="A1" s="1146" t="s">
        <v>275</v>
      </c>
      <c r="B1" s="1146"/>
      <c r="C1" s="1146"/>
      <c r="D1" s="1146"/>
      <c r="E1" s="422"/>
    </row>
    <row r="2" spans="1:16" ht="25.5" customHeight="1">
      <c r="A2" s="1147" t="str">
        <f>Dati!B4</f>
        <v>2022/2023</v>
      </c>
      <c r="B2" s="1147"/>
      <c r="C2" s="1147"/>
      <c r="D2" s="1147"/>
      <c r="E2" s="423"/>
    </row>
    <row r="3" spans="1:16" ht="21" customHeight="1">
      <c r="A3" s="92" t="s">
        <v>276</v>
      </c>
      <c r="B3" s="93"/>
      <c r="C3" s="403" t="s">
        <v>871</v>
      </c>
      <c r="D3" s="421" t="s">
        <v>872</v>
      </c>
    </row>
    <row r="4" spans="1:16" ht="15.75" customHeight="1">
      <c r="A4" s="94" t="s">
        <v>284</v>
      </c>
      <c r="B4" s="238" t="str">
        <f>Dati!B4</f>
        <v>2022/2023</v>
      </c>
      <c r="C4" s="622">
        <f>'1-M.O.F. PA '!C7</f>
        <v>0</v>
      </c>
      <c r="D4" s="1150"/>
    </row>
    <row r="5" spans="1:16" ht="15.75" customHeight="1">
      <c r="A5" s="292" t="s">
        <v>941</v>
      </c>
      <c r="B5" s="238" t="str">
        <f>Dati!B5</f>
        <v>2021/2022</v>
      </c>
      <c r="C5" s="622">
        <f>'1-M.O.F. PA '!D7-C7-C6</f>
        <v>0</v>
      </c>
      <c r="D5" s="1151"/>
      <c r="F5" s="91"/>
    </row>
    <row r="6" spans="1:16" ht="15.75" customHeight="1">
      <c r="A6" s="292" t="s">
        <v>943</v>
      </c>
      <c r="B6" s="238" t="str">
        <f>B7</f>
        <v>2021/2022</v>
      </c>
      <c r="C6" s="420">
        <v>0</v>
      </c>
      <c r="D6" s="1151"/>
      <c r="F6" s="91"/>
    </row>
    <row r="7" spans="1:16" ht="15.75" customHeight="1">
      <c r="A7" s="292" t="s">
        <v>942</v>
      </c>
      <c r="B7" s="238" t="str">
        <f>B5</f>
        <v>2021/2022</v>
      </c>
      <c r="C7" s="420">
        <v>0</v>
      </c>
      <c r="D7" s="1151"/>
      <c r="F7" s="91"/>
    </row>
    <row r="8" spans="1:16" ht="15.75" customHeight="1">
      <c r="A8" s="292" t="s">
        <v>563</v>
      </c>
      <c r="B8" s="238" t="str">
        <f>[5]Dati!T13</f>
        <v>2020/2021</v>
      </c>
      <c r="C8" s="622">
        <f>'1-M.O.F. PA '!E9-C9-C10</f>
        <v>0</v>
      </c>
      <c r="D8" s="1151"/>
      <c r="F8" s="91"/>
    </row>
    <row r="9" spans="1:16" ht="15.75" customHeight="1">
      <c r="A9" s="292" t="s">
        <v>943</v>
      </c>
      <c r="B9" s="238" t="str">
        <f>B10</f>
        <v>2020/2021</v>
      </c>
      <c r="C9" s="420">
        <v>0</v>
      </c>
      <c r="D9" s="1151"/>
      <c r="F9" s="91"/>
    </row>
    <row r="10" spans="1:16" ht="15.75" customHeight="1">
      <c r="A10" s="292" t="s">
        <v>942</v>
      </c>
      <c r="B10" s="238" t="str">
        <f>B8</f>
        <v>2020/2021</v>
      </c>
      <c r="C10" s="420">
        <v>0</v>
      </c>
      <c r="D10" s="1151"/>
      <c r="F10" s="91"/>
    </row>
    <row r="11" spans="1:16" ht="15.75" customHeight="1">
      <c r="A11" s="110" t="s">
        <v>760</v>
      </c>
      <c r="B11" s="238" t="str">
        <f>Dati!B4</f>
        <v>2022/2023</v>
      </c>
      <c r="C11" s="623">
        <f>'1-M.O.F. PA '!C13</f>
        <v>0</v>
      </c>
      <c r="D11" s="1151"/>
      <c r="H11" s="171"/>
      <c r="I11" s="171"/>
      <c r="J11" s="171"/>
      <c r="K11" s="171"/>
      <c r="L11" s="171"/>
      <c r="M11" s="171"/>
      <c r="N11" s="171"/>
      <c r="O11" s="171"/>
      <c r="P11" s="171"/>
    </row>
    <row r="12" spans="1:16" ht="15.75" customHeight="1">
      <c r="A12" s="110" t="s">
        <v>761</v>
      </c>
      <c r="B12" s="238" t="str">
        <f>Dati!B5</f>
        <v>2021/2022</v>
      </c>
      <c r="C12" s="623">
        <f>'1-M.O.F. PA '!D13</f>
        <v>0</v>
      </c>
      <c r="D12" s="1152"/>
      <c r="H12" s="171"/>
      <c r="I12" s="171"/>
      <c r="J12" s="171"/>
      <c r="K12" s="171"/>
      <c r="L12" s="171"/>
      <c r="M12" s="171"/>
      <c r="N12" s="171"/>
      <c r="O12" s="171"/>
      <c r="P12" s="171"/>
    </row>
    <row r="13" spans="1:16" ht="15.75" customHeight="1">
      <c r="A13" s="538"/>
      <c r="B13" s="539" t="s">
        <v>940</v>
      </c>
      <c r="C13" s="1153"/>
      <c r="D13" s="624">
        <f>'6-Ind.Dir.DSGA e SOST.'!AB17</f>
        <v>750</v>
      </c>
    </row>
    <row r="14" spans="1:16" ht="15.75" customHeight="1">
      <c r="A14" s="538"/>
      <c r="B14" s="539" t="s">
        <v>277</v>
      </c>
      <c r="C14" s="1154"/>
      <c r="D14" s="624">
        <f>'6-Ind.Dir.DSGA e SOST.'!AB28</f>
        <v>1773</v>
      </c>
      <c r="F14" s="91"/>
    </row>
    <row r="15" spans="1:16" ht="15.75" customHeight="1">
      <c r="A15" s="536" t="s">
        <v>1015</v>
      </c>
      <c r="B15" s="639">
        <f>'6-Ind.Dir.DSGA e SOST.'!AK30</f>
        <v>0</v>
      </c>
      <c r="C15" s="1154"/>
      <c r="D15" s="624">
        <f>'6-Ind.Dir.DSGA e SOST.'!AB31</f>
        <v>0</v>
      </c>
    </row>
    <row r="16" spans="1:16" ht="15.75" customHeight="1">
      <c r="A16" s="538"/>
      <c r="B16" s="539" t="s">
        <v>218</v>
      </c>
      <c r="C16" s="1155"/>
      <c r="D16" s="401">
        <v>0</v>
      </c>
    </row>
    <row r="17" spans="1:16" ht="15.75" customHeight="1">
      <c r="A17" s="111" t="s">
        <v>540</v>
      </c>
      <c r="B17" s="112"/>
      <c r="C17" s="625">
        <f>C4+C5+C8-SUM(D13:D16)</f>
        <v>-2523</v>
      </c>
      <c r="D17" s="113"/>
      <c r="J17" s="171"/>
      <c r="K17" s="171"/>
      <c r="L17" s="171"/>
      <c r="M17" s="171"/>
      <c r="N17" s="171"/>
      <c r="O17" s="171"/>
      <c r="P17" s="171"/>
    </row>
    <row r="18" spans="1:16" ht="15.75" customHeight="1">
      <c r="A18" s="110" t="s">
        <v>10</v>
      </c>
      <c r="B18" s="405">
        <v>0.7</v>
      </c>
      <c r="C18" s="626">
        <f>C17*B18</f>
        <v>-1766.1</v>
      </c>
      <c r="D18" s="113"/>
    </row>
    <row r="19" spans="1:16" ht="15.75" customHeight="1">
      <c r="A19" s="110" t="str">
        <f>A6</f>
        <v>FIS economie Docenti</v>
      </c>
      <c r="B19" s="400"/>
      <c r="C19" s="626">
        <f>C6+C9</f>
        <v>0</v>
      </c>
      <c r="D19" s="113"/>
    </row>
    <row r="20" spans="1:16" ht="15.75" customHeight="1">
      <c r="A20" s="1156" t="s">
        <v>988</v>
      </c>
      <c r="B20" s="1157"/>
      <c r="C20" s="627"/>
      <c r="D20" s="541">
        <v>0</v>
      </c>
    </row>
    <row r="21" spans="1:16" ht="15.75" customHeight="1">
      <c r="A21" s="110" t="s">
        <v>953</v>
      </c>
      <c r="B21" s="444"/>
      <c r="C21" s="626">
        <f>C18+C19-D20</f>
        <v>-1766.1</v>
      </c>
      <c r="D21" s="445"/>
    </row>
    <row r="22" spans="1:16" ht="15.75" customHeight="1">
      <c r="A22" s="110" t="s">
        <v>88</v>
      </c>
      <c r="B22" s="636">
        <f>100%-B18</f>
        <v>0.30000000000000004</v>
      </c>
      <c r="C22" s="628">
        <f>C17*B22</f>
        <v>-756.90000000000009</v>
      </c>
      <c r="D22" s="425"/>
    </row>
    <row r="23" spans="1:16" ht="15.75" customHeight="1">
      <c r="A23" s="110" t="str">
        <f>A7</f>
        <v>FIS economie ATA</v>
      </c>
      <c r="B23" s="400"/>
      <c r="C23" s="628">
        <f>C7+C10</f>
        <v>0</v>
      </c>
      <c r="D23" s="114"/>
    </row>
    <row r="24" spans="1:16" ht="15.75" customHeight="1">
      <c r="A24" s="1156" t="s">
        <v>954</v>
      </c>
      <c r="B24" s="1157"/>
      <c r="C24" s="627"/>
      <c r="D24" s="541">
        <v>0</v>
      </c>
    </row>
    <row r="25" spans="1:16" ht="15.75" customHeight="1">
      <c r="A25" s="1156" t="s">
        <v>955</v>
      </c>
      <c r="B25" s="1157"/>
      <c r="C25" s="627"/>
      <c r="D25" s="541">
        <v>0</v>
      </c>
    </row>
    <row r="26" spans="1:16" ht="15.75" customHeight="1">
      <c r="A26" s="1156" t="s">
        <v>956</v>
      </c>
      <c r="B26" s="1157"/>
      <c r="C26" s="627"/>
      <c r="D26" s="541">
        <v>0</v>
      </c>
    </row>
    <row r="27" spans="1:16" ht="15.75" customHeight="1">
      <c r="A27" s="110" t="s">
        <v>957</v>
      </c>
      <c r="B27" s="444"/>
      <c r="C27" s="626">
        <f>C22-SUM(D24:D26)</f>
        <v>-756.90000000000009</v>
      </c>
      <c r="D27" s="445"/>
    </row>
    <row r="28" spans="1:16" s="358" customFormat="1" ht="15.75" customHeight="1">
      <c r="A28" s="404" t="s">
        <v>780</v>
      </c>
      <c r="B28" s="402">
        <v>0.3</v>
      </c>
      <c r="C28" s="629">
        <f>(C23+C27)*B28</f>
        <v>-227.07000000000002</v>
      </c>
      <c r="D28" s="424"/>
    </row>
    <row r="29" spans="1:16" s="358" customFormat="1" ht="15.75" customHeight="1">
      <c r="A29" s="404" t="s">
        <v>782</v>
      </c>
      <c r="B29" s="402">
        <v>0</v>
      </c>
      <c r="C29" s="629">
        <f>(C27+C23)*B29</f>
        <v>0</v>
      </c>
      <c r="D29" s="424"/>
    </row>
    <row r="30" spans="1:16" s="358" customFormat="1" ht="15.75" customHeight="1">
      <c r="A30" s="404" t="s">
        <v>781</v>
      </c>
      <c r="B30" s="637">
        <f>100%-B28-B29</f>
        <v>0.7</v>
      </c>
      <c r="C30" s="629">
        <f>(C27+C23)*B30</f>
        <v>-529.83000000000004</v>
      </c>
      <c r="D30" s="424"/>
    </row>
    <row r="31" spans="1:16" ht="15.75" customHeight="1">
      <c r="A31" s="111" t="s">
        <v>843</v>
      </c>
      <c r="B31" s="112"/>
      <c r="C31" s="625">
        <f>C11</f>
        <v>0</v>
      </c>
      <c r="D31" s="426"/>
      <c r="J31" s="171"/>
      <c r="K31" s="171"/>
      <c r="L31" s="171"/>
      <c r="M31" s="171"/>
      <c r="N31" s="171"/>
      <c r="O31" s="171"/>
      <c r="P31" s="171"/>
    </row>
    <row r="32" spans="1:16" ht="15.75" customHeight="1">
      <c r="A32" s="110" t="s">
        <v>10</v>
      </c>
      <c r="B32" s="405">
        <v>0.7</v>
      </c>
      <c r="C32" s="626">
        <f>C31*B32</f>
        <v>0</v>
      </c>
      <c r="D32" s="113"/>
    </row>
    <row r="33" spans="1:5" ht="15.75" customHeight="1">
      <c r="A33" s="110" t="s">
        <v>88</v>
      </c>
      <c r="B33" s="636">
        <f>100%-B32</f>
        <v>0.30000000000000004</v>
      </c>
      <c r="C33" s="628">
        <f>C31-C32</f>
        <v>0</v>
      </c>
      <c r="D33" s="114"/>
    </row>
    <row r="34" spans="1:5" s="358" customFormat="1" ht="15.75" customHeight="1">
      <c r="A34" s="404" t="s">
        <v>780</v>
      </c>
      <c r="B34" s="402">
        <v>0.3</v>
      </c>
      <c r="C34" s="629">
        <f>C33*B34</f>
        <v>0</v>
      </c>
    </row>
    <row r="35" spans="1:5" s="358" customFormat="1" ht="15.75" customHeight="1">
      <c r="A35" s="404" t="s">
        <v>782</v>
      </c>
      <c r="B35" s="402">
        <v>0</v>
      </c>
      <c r="C35" s="629">
        <f>C33*B35</f>
        <v>0</v>
      </c>
    </row>
    <row r="36" spans="1:5" s="358" customFormat="1" ht="15.75" customHeight="1">
      <c r="A36" s="404" t="s">
        <v>781</v>
      </c>
      <c r="B36" s="637">
        <f>100%-B34-B35</f>
        <v>0.7</v>
      </c>
      <c r="C36" s="629">
        <f>C33*B36</f>
        <v>0</v>
      </c>
    </row>
    <row r="37" spans="1:5" s="358" customFormat="1" ht="15.75" customHeight="1">
      <c r="A37" s="1148" t="s">
        <v>944</v>
      </c>
      <c r="B37" s="1149"/>
      <c r="C37" s="630">
        <f>C38+C40</f>
        <v>-2523</v>
      </c>
      <c r="D37" s="426"/>
    </row>
    <row r="38" spans="1:5" ht="15.75" customHeight="1">
      <c r="A38" s="1148" t="s">
        <v>10</v>
      </c>
      <c r="B38" s="1149"/>
      <c r="C38" s="630">
        <f>C21+C32</f>
        <v>-1766.1</v>
      </c>
      <c r="D38" s="426"/>
    </row>
    <row r="39" spans="1:5" ht="15.75" customHeight="1">
      <c r="A39" s="536" t="str">
        <f>A20</f>
        <v>Risorse destinate per ore eccedenti da economie FIS</v>
      </c>
      <c r="B39" s="640" t="str">
        <f>B5</f>
        <v>2021/2022</v>
      </c>
      <c r="C39" s="631">
        <f>D20</f>
        <v>0</v>
      </c>
      <c r="D39" s="426"/>
    </row>
    <row r="40" spans="1:5" ht="15.75" customHeight="1">
      <c r="A40" s="1148" t="s">
        <v>88</v>
      </c>
      <c r="B40" s="1149"/>
      <c r="C40" s="632">
        <f>C22+C23+C33</f>
        <v>-756.90000000000009</v>
      </c>
      <c r="D40" s="426"/>
    </row>
    <row r="41" spans="1:5" s="358" customFormat="1" ht="15.75" customHeight="1">
      <c r="A41" s="1144" t="s">
        <v>994</v>
      </c>
      <c r="B41" s="1145"/>
      <c r="C41" s="629">
        <f>C28+C34</f>
        <v>-227.07000000000002</v>
      </c>
      <c r="D41" s="424"/>
    </row>
    <row r="42" spans="1:5" s="358" customFormat="1" ht="15.75" customHeight="1">
      <c r="A42" s="638" t="str">
        <f>A24</f>
        <v>Risorse destinate ai soli AA</v>
      </c>
      <c r="B42" s="537"/>
      <c r="C42" s="633">
        <f>D24</f>
        <v>0</v>
      </c>
      <c r="D42" s="424"/>
    </row>
    <row r="43" spans="1:5" s="358" customFormat="1" ht="15.75" customHeight="1">
      <c r="A43" s="1144" t="s">
        <v>995</v>
      </c>
      <c r="B43" s="1145"/>
      <c r="C43" s="634">
        <f>C35+C29</f>
        <v>0</v>
      </c>
      <c r="D43" s="424"/>
    </row>
    <row r="44" spans="1:5" s="358" customFormat="1" ht="15.75" customHeight="1">
      <c r="A44" s="638" t="str">
        <f>A25</f>
        <v>Risorse destinate ai soli AT</v>
      </c>
      <c r="B44" s="537"/>
      <c r="C44" s="635">
        <f>D25</f>
        <v>0</v>
      </c>
      <c r="D44" s="424"/>
      <c r="E44" s="535"/>
    </row>
    <row r="45" spans="1:5" s="358" customFormat="1" ht="15.75" customHeight="1">
      <c r="A45" s="1144" t="s">
        <v>996</v>
      </c>
      <c r="B45" s="1145"/>
      <c r="C45" s="634">
        <f>C30+C36</f>
        <v>-529.83000000000004</v>
      </c>
      <c r="D45" s="424"/>
    </row>
    <row r="46" spans="1:5" s="358" customFormat="1" ht="15.75" customHeight="1">
      <c r="A46" s="638" t="str">
        <f>A26</f>
        <v>Risorse destinate ai soli CS</v>
      </c>
      <c r="B46" s="537"/>
      <c r="C46" s="635">
        <f>D26</f>
        <v>0</v>
      </c>
      <c r="D46" s="424"/>
    </row>
    <row r="47" spans="1:5" ht="18.75" customHeight="1">
      <c r="D47" s="91"/>
    </row>
    <row r="48" spans="1:5" ht="24.95" customHeight="1"/>
    <row r="49" ht="24.95" customHeight="1"/>
    <row r="50" ht="24.95" customHeight="1"/>
    <row r="51" ht="24.95" customHeight="1"/>
    <row r="52" ht="24.95" customHeight="1"/>
  </sheetData>
  <sheetProtection sheet="1" objects="1" scenarios="1"/>
  <mergeCells count="14">
    <mergeCell ref="A41:B41"/>
    <mergeCell ref="A43:B43"/>
    <mergeCell ref="A45:B45"/>
    <mergeCell ref="A1:D1"/>
    <mergeCell ref="A2:D2"/>
    <mergeCell ref="A38:B38"/>
    <mergeCell ref="A40:B40"/>
    <mergeCell ref="D4:D12"/>
    <mergeCell ref="C13:C16"/>
    <mergeCell ref="A37:B37"/>
    <mergeCell ref="A20:B20"/>
    <mergeCell ref="A24:B24"/>
    <mergeCell ref="A26:B26"/>
    <mergeCell ref="A25:B25"/>
  </mergeCells>
  <printOptions horizontalCentered="1"/>
  <pageMargins left="0.11" right="0.19" top="0.19685039370078741" bottom="0.11811023622047245" header="0.11811023622047245" footer="7.874015748031496E-2"/>
  <pageSetup paperSize="9" scale="76" orientation="landscape" r:id="rId1"/>
  <headerFooter>
    <oddHeader>&amp;RALLEGATO 2</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34</vt:i4>
      </vt:variant>
      <vt:variant>
        <vt:lpstr>Intervalli denominati</vt:lpstr>
      </vt:variant>
      <vt:variant>
        <vt:i4>44</vt:i4>
      </vt:variant>
    </vt:vector>
  </HeadingPairs>
  <TitlesOfParts>
    <vt:vector size="78" baseType="lpstr">
      <vt:lpstr>Dati</vt:lpstr>
      <vt:lpstr>Firme Carta intestata città</vt:lpstr>
      <vt:lpstr>Ricavo dati org. per Ind. Dir. </vt:lpstr>
      <vt:lpstr>RSU permesso sindacale</vt:lpstr>
      <vt:lpstr>Piano di riparto</vt:lpstr>
      <vt:lpstr>1-M.O.F. PA </vt:lpstr>
      <vt:lpstr>1bis-Bilancio scuola</vt:lpstr>
      <vt:lpstr>Comunicazione risorse DS</vt:lpstr>
      <vt:lpstr>2-RSU-informativa al dsga</vt:lpstr>
      <vt:lpstr>3-MOF DOC </vt:lpstr>
      <vt:lpstr>4-FFSS</vt:lpstr>
      <vt:lpstr>5-GSS</vt:lpstr>
      <vt:lpstr>6-Ind.Dir.DSGA e SOST.</vt:lpstr>
      <vt:lpstr>7-STRAORD ATA</vt:lpstr>
      <vt:lpstr>8-IISS</vt:lpstr>
      <vt:lpstr>9-Aree a rischio</vt:lpstr>
      <vt:lpstr>10-Riepilogo</vt:lpstr>
      <vt:lpstr>RelazioneComp.Finan.</vt:lpstr>
      <vt:lpstr>Athena</vt:lpstr>
      <vt:lpstr>Relazione Ill. DS</vt:lpstr>
      <vt:lpstr>AA-AT art. 2</vt:lpstr>
      <vt:lpstr>AA-AT ex art. 7</vt:lpstr>
      <vt:lpstr>CS art. 7</vt:lpstr>
      <vt:lpstr>AA-AT Incarico specifico</vt:lpstr>
      <vt:lpstr>CS Incarico specifico</vt:lpstr>
      <vt:lpstr>Dichiarazione attività</vt:lpstr>
      <vt:lpstr>Pagamento FIS DOCENTI</vt:lpstr>
      <vt:lpstr>Pagamento Aree a rischio</vt:lpstr>
      <vt:lpstr>Pagamento FFSS</vt:lpstr>
      <vt:lpstr>Pagamento GSS</vt:lpstr>
      <vt:lpstr>pagamento ATA</vt:lpstr>
      <vt:lpstr>Pagamento IISS</vt:lpstr>
      <vt:lpstr>unione stampa FIS ATA</vt:lpstr>
      <vt:lpstr>Foglio2</vt:lpstr>
      <vt:lpstr>'Relazione Ill. DS'!_Toc355990439</vt:lpstr>
      <vt:lpstr>'Relazione Ill. DS'!_Toc355990440</vt:lpstr>
      <vt:lpstr>'Relazione Ill. DS'!_Toc355990441</vt:lpstr>
      <vt:lpstr>'Relazione Ill. DS'!_Toc355990442</vt:lpstr>
      <vt:lpstr>'Relazione Ill. DS'!_Toc355990445</vt:lpstr>
      <vt:lpstr>'Relazione Ill. DS'!_Toc355990450</vt:lpstr>
      <vt:lpstr>'Relazione Ill. DS'!_Toc355990451</vt:lpstr>
      <vt:lpstr>'Relazione Ill. DS'!_Toc355990457</vt:lpstr>
      <vt:lpstr>'Relazione Ill. DS'!_Toc355990461</vt:lpstr>
      <vt:lpstr>'Relazione Ill. DS'!_Toc355990463</vt:lpstr>
      <vt:lpstr>'Relazione Ill. DS'!_Toc355990464</vt:lpstr>
      <vt:lpstr>'Relazione Ill. DS'!_Toc355990465</vt:lpstr>
      <vt:lpstr>'Relazione Ill. DS'!_Toc355990467</vt:lpstr>
      <vt:lpstr>'Relazione Ill. DS'!_Toc355990471</vt:lpstr>
      <vt:lpstr>'Relazione Ill. DS'!_Toc355990472</vt:lpstr>
      <vt:lpstr>'Relazione Ill. DS'!_Toc355990474</vt:lpstr>
      <vt:lpstr>'Relazione Ill. DS'!_Toc355990475</vt:lpstr>
      <vt:lpstr>'Relazione Ill. DS'!_Toc355990478</vt:lpstr>
      <vt:lpstr>'Relazione Ill. DS'!_Toc355990479</vt:lpstr>
      <vt:lpstr>'Relazione Ill. DS'!_Toc355990480</vt:lpstr>
      <vt:lpstr>'Relazione Ill. DS'!_Toc355990481</vt:lpstr>
      <vt:lpstr>'10-Riepilogo'!Area_stampa</vt:lpstr>
      <vt:lpstr>'1bis-Bilancio scuola'!Area_stampa</vt:lpstr>
      <vt:lpstr>'1-M.O.F. PA '!Area_stampa</vt:lpstr>
      <vt:lpstr>'3-MOF DOC '!Area_stampa</vt:lpstr>
      <vt:lpstr>'4-FFSS'!Area_stampa</vt:lpstr>
      <vt:lpstr>'5-GSS'!Area_stampa</vt:lpstr>
      <vt:lpstr>'6-Ind.Dir.DSGA e SOST.'!Area_stampa</vt:lpstr>
      <vt:lpstr>'7-STRAORD ATA'!Area_stampa</vt:lpstr>
      <vt:lpstr>'8-IISS'!Area_stampa</vt:lpstr>
      <vt:lpstr>'9-Aree a rischio'!Area_stampa</vt:lpstr>
      <vt:lpstr>'AA-AT art. 2'!Area_stampa</vt:lpstr>
      <vt:lpstr>'AA-AT ex art. 7'!Area_stampa</vt:lpstr>
      <vt:lpstr>'AA-AT Incarico specifico'!Area_stampa</vt:lpstr>
      <vt:lpstr>Athena!Area_stampa</vt:lpstr>
      <vt:lpstr>'Comunicazione risorse DS'!Area_stampa</vt:lpstr>
      <vt:lpstr>'CS art. 7'!Area_stampa</vt:lpstr>
      <vt:lpstr>'CS Incarico specifico'!Area_stampa</vt:lpstr>
      <vt:lpstr>Dati!Area_stampa</vt:lpstr>
      <vt:lpstr>'Dichiarazione attività'!Area_stampa</vt:lpstr>
      <vt:lpstr>'pagamento ATA'!Area_stampa</vt:lpstr>
      <vt:lpstr>'Pagamento FIS DOCENTI'!Area_stampa</vt:lpstr>
      <vt:lpstr>'Relazione Ill. DS'!Area_stampa</vt:lpstr>
      <vt:lpstr>RelazioneComp.Finan.!Area_stampa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 nte</dc:creator>
  <cp:lastModifiedBy>user08</cp:lastModifiedBy>
  <cp:lastPrinted>2023-06-10T10:18:46Z</cp:lastPrinted>
  <dcterms:created xsi:type="dcterms:W3CDTF">2014-04-28T07:51:52Z</dcterms:created>
  <dcterms:modified xsi:type="dcterms:W3CDTF">2023-06-10T10:30:03Z</dcterms:modified>
</cp:coreProperties>
</file>