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5985" tabRatio="745"/>
  </bookViews>
  <sheets>
    <sheet name="I N F O" sheetId="10" r:id="rId1"/>
    <sheet name="PRE-FEST." sheetId="1" r:id="rId2"/>
    <sheet name="STRAORD." sheetId="3" r:id="rId3"/>
    <sheet name="PERMESSI" sheetId="2" r:id="rId4"/>
    <sheet name="SOST.COLL." sheetId="4" r:id="rId5"/>
    <sheet name="PROSP.MENS." sheetId="5" r:id="rId6"/>
    <sheet name="ATT SUCC 1" sheetId="7" r:id="rId7"/>
    <sheet name="ATT SUCC 2" sheetId="6" r:id="rId8"/>
    <sheet name="CEDOL." sheetId="9" r:id="rId9"/>
  </sheets>
  <definedNames>
    <definedName name="_xlnm.Print_Area" localSheetId="8">CEDOL.!$A$1:$J$1127</definedName>
    <definedName name="_xlnm.Print_Area" localSheetId="5">PROSP.MENS.!$B$1:$P$59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13" i="1"/>
  <c r="G14" i="1"/>
  <c r="G15" i="1"/>
  <c r="G12" i="1"/>
  <c r="H14" i="9"/>
  <c r="A50" i="5"/>
  <c r="A51" i="5"/>
  <c r="A52" i="5"/>
  <c r="A53" i="5"/>
  <c r="A54" i="5"/>
  <c r="A55" i="5"/>
  <c r="A56" i="5"/>
  <c r="A57" i="5"/>
  <c r="A58" i="5"/>
  <c r="A47" i="5"/>
  <c r="A45" i="5"/>
  <c r="A49" i="5"/>
  <c r="A48" i="5"/>
  <c r="A46" i="5"/>
  <c r="A44" i="5"/>
  <c r="A43" i="5"/>
  <c r="A42" i="5"/>
  <c r="A41" i="5"/>
  <c r="A40" i="5"/>
  <c r="A39" i="5"/>
  <c r="A38" i="5"/>
  <c r="A37" i="5"/>
  <c r="A36" i="5"/>
  <c r="A35" i="5"/>
  <c r="H1" i="6" l="1"/>
  <c r="I1" i="7"/>
  <c r="O5" i="5"/>
  <c r="E2" i="4"/>
  <c r="E1" i="2"/>
  <c r="E1" i="3"/>
  <c r="P8" i="5" l="1"/>
  <c r="O8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12" i="1"/>
  <c r="I11" i="1"/>
  <c r="AK11" i="1"/>
  <c r="J11" i="1" s="1"/>
  <c r="L11" i="1" l="1"/>
  <c r="I125" i="9"/>
  <c r="I1114" i="9"/>
  <c r="I1091" i="9"/>
  <c r="I1068" i="9"/>
  <c r="I1045" i="9"/>
  <c r="I1022" i="9"/>
  <c r="I999" i="9"/>
  <c r="I976" i="9"/>
  <c r="I953" i="9"/>
  <c r="I930" i="9"/>
  <c r="I907" i="9"/>
  <c r="I884" i="9"/>
  <c r="I861" i="9"/>
  <c r="I838" i="9"/>
  <c r="I815" i="9"/>
  <c r="I792" i="9"/>
  <c r="H750" i="9"/>
  <c r="I769" i="9"/>
  <c r="I746" i="9"/>
  <c r="I723" i="9"/>
  <c r="I700" i="9"/>
  <c r="I677" i="9"/>
  <c r="I654" i="9"/>
  <c r="I631" i="9"/>
  <c r="I608" i="9"/>
  <c r="I585" i="9"/>
  <c r="I562" i="9"/>
  <c r="I539" i="9"/>
  <c r="I516" i="9"/>
  <c r="I493" i="9"/>
  <c r="I470" i="9"/>
  <c r="I447" i="9"/>
  <c r="I424" i="9"/>
  <c r="I401" i="9"/>
  <c r="I378" i="9"/>
  <c r="I355" i="9"/>
  <c r="I332" i="9"/>
  <c r="I309" i="9"/>
  <c r="I286" i="9"/>
  <c r="I263" i="9"/>
  <c r="I240" i="9"/>
  <c r="I217" i="9"/>
  <c r="I194" i="9"/>
  <c r="I171" i="9"/>
  <c r="I148" i="9"/>
  <c r="I102" i="9"/>
  <c r="I79" i="9"/>
  <c r="I56" i="9"/>
  <c r="I33" i="9"/>
  <c r="I10" i="9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4" i="2"/>
  <c r="A3" i="2"/>
  <c r="A42" i="3"/>
  <c r="A43" i="3"/>
  <c r="A44" i="3"/>
  <c r="A45" i="3"/>
  <c r="A46" i="3"/>
  <c r="A47" i="3"/>
  <c r="A48" i="3"/>
  <c r="A49" i="3"/>
  <c r="A50" i="3"/>
  <c r="A51" i="3"/>
  <c r="A41" i="3"/>
  <c r="A40" i="3"/>
  <c r="A30" i="3"/>
  <c r="A31" i="3"/>
  <c r="A32" i="3"/>
  <c r="A33" i="3"/>
  <c r="A34" i="3"/>
  <c r="A35" i="3"/>
  <c r="A36" i="3"/>
  <c r="A37" i="3"/>
  <c r="A38" i="3"/>
  <c r="A39" i="3"/>
  <c r="A29" i="3"/>
  <c r="A28" i="3"/>
  <c r="A27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4" i="3"/>
  <c r="A3" i="3"/>
  <c r="B42" i="3"/>
  <c r="B43" i="3"/>
  <c r="B44" i="3"/>
  <c r="B45" i="3"/>
  <c r="B46" i="3"/>
  <c r="B47" i="3"/>
  <c r="B48" i="3"/>
  <c r="B49" i="3"/>
  <c r="B50" i="3"/>
  <c r="B51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4" i="3"/>
  <c r="B3" i="3"/>
  <c r="BD16" i="4"/>
  <c r="K23" i="1" s="1"/>
  <c r="BD17" i="4"/>
  <c r="K24" i="1" s="1"/>
  <c r="BD18" i="4"/>
  <c r="BD19" i="4"/>
  <c r="BD20" i="4"/>
  <c r="K27" i="1" s="1"/>
  <c r="BD21" i="4"/>
  <c r="K28" i="1" s="1"/>
  <c r="BD22" i="4"/>
  <c r="BD23" i="4"/>
  <c r="BD24" i="4"/>
  <c r="K31" i="1" s="1"/>
  <c r="BD25" i="4"/>
  <c r="K32" i="1" s="1"/>
  <c r="AK12" i="1"/>
  <c r="J12" i="1" s="1"/>
  <c r="L12" i="1" s="1"/>
  <c r="AK13" i="1"/>
  <c r="J13" i="1" s="1"/>
  <c r="L13" i="1" s="1"/>
  <c r="AK14" i="1"/>
  <c r="J14" i="1" s="1"/>
  <c r="L14" i="1" s="1"/>
  <c r="AK15" i="1"/>
  <c r="J15" i="1" s="1"/>
  <c r="L15" i="1" s="1"/>
  <c r="AK16" i="1"/>
  <c r="J16" i="1" s="1"/>
  <c r="L16" i="1" s="1"/>
  <c r="AK17" i="1"/>
  <c r="J17" i="1" s="1"/>
  <c r="L17" i="1" s="1"/>
  <c r="AK18" i="1"/>
  <c r="J18" i="1" s="1"/>
  <c r="L18" i="1" s="1"/>
  <c r="AK19" i="1"/>
  <c r="J19" i="1" s="1"/>
  <c r="L19" i="1" s="1"/>
  <c r="AK20" i="1"/>
  <c r="J20" i="1" s="1"/>
  <c r="L20" i="1" s="1"/>
  <c r="AK21" i="1"/>
  <c r="J21" i="1" s="1"/>
  <c r="L21" i="1" s="1"/>
  <c r="AK22" i="1"/>
  <c r="J22" i="1" s="1"/>
  <c r="L22" i="1" s="1"/>
  <c r="AK23" i="1"/>
  <c r="J23" i="1" s="1"/>
  <c r="L23" i="1" s="1"/>
  <c r="AK24" i="1"/>
  <c r="J24" i="1" s="1"/>
  <c r="L24" i="1" s="1"/>
  <c r="AK25" i="1"/>
  <c r="J25" i="1" s="1"/>
  <c r="L25" i="1" s="1"/>
  <c r="AK26" i="1"/>
  <c r="J26" i="1" s="1"/>
  <c r="L26" i="1" s="1"/>
  <c r="AK27" i="1"/>
  <c r="J27" i="1" s="1"/>
  <c r="L27" i="1" s="1"/>
  <c r="AK28" i="1"/>
  <c r="J28" i="1" s="1"/>
  <c r="L28" i="1" s="1"/>
  <c r="AK29" i="1"/>
  <c r="J29" i="1" s="1"/>
  <c r="L29" i="1" s="1"/>
  <c r="AK30" i="1"/>
  <c r="J30" i="1" s="1"/>
  <c r="L30" i="1" s="1"/>
  <c r="AK31" i="1"/>
  <c r="J31" i="1" s="1"/>
  <c r="L31" i="1" s="1"/>
  <c r="AK32" i="1"/>
  <c r="J32" i="1" s="1"/>
  <c r="L32" i="1" s="1"/>
  <c r="AK33" i="1"/>
  <c r="J33" i="1" s="1"/>
  <c r="L33" i="1" s="1"/>
  <c r="AK34" i="1"/>
  <c r="J34" i="1" s="1"/>
  <c r="L34" i="1" s="1"/>
  <c r="AK35" i="1"/>
  <c r="J35" i="1" s="1"/>
  <c r="L35" i="1" s="1"/>
  <c r="AK36" i="1"/>
  <c r="J36" i="1" s="1"/>
  <c r="L36" i="1" s="1"/>
  <c r="AK37" i="1"/>
  <c r="J37" i="1" s="1"/>
  <c r="L37" i="1" s="1"/>
  <c r="AK38" i="1"/>
  <c r="J38" i="1" s="1"/>
  <c r="L38" i="1" s="1"/>
  <c r="AK39" i="1"/>
  <c r="J39" i="1" s="1"/>
  <c r="L39" i="1" s="1"/>
  <c r="AK40" i="1"/>
  <c r="J40" i="1" s="1"/>
  <c r="L40" i="1" s="1"/>
  <c r="AK41" i="1"/>
  <c r="J41" i="1" s="1"/>
  <c r="L41" i="1" s="1"/>
  <c r="AK42" i="1"/>
  <c r="J42" i="1" s="1"/>
  <c r="L42" i="1" s="1"/>
  <c r="AK43" i="1"/>
  <c r="J43" i="1" s="1"/>
  <c r="L43" i="1" s="1"/>
  <c r="AK44" i="1"/>
  <c r="J44" i="1" s="1"/>
  <c r="L44" i="1" s="1"/>
  <c r="AK45" i="1"/>
  <c r="J45" i="1" s="1"/>
  <c r="L45" i="1" s="1"/>
  <c r="AK46" i="1"/>
  <c r="J46" i="1" s="1"/>
  <c r="L46" i="1" s="1"/>
  <c r="AK47" i="1"/>
  <c r="J47" i="1" s="1"/>
  <c r="L47" i="1" s="1"/>
  <c r="AK48" i="1"/>
  <c r="J48" i="1" s="1"/>
  <c r="L48" i="1" s="1"/>
  <c r="AK49" i="1"/>
  <c r="J49" i="1" s="1"/>
  <c r="L49" i="1" s="1"/>
  <c r="AK50" i="1"/>
  <c r="J50" i="1" s="1"/>
  <c r="L50" i="1" s="1"/>
  <c r="AK51" i="1"/>
  <c r="J51" i="1" s="1"/>
  <c r="L51" i="1" s="1"/>
  <c r="AK52" i="1"/>
  <c r="J52" i="1" s="1"/>
  <c r="L52" i="1" s="1"/>
  <c r="AK53" i="1"/>
  <c r="J53" i="1" s="1"/>
  <c r="L53" i="1" s="1"/>
  <c r="AK54" i="1"/>
  <c r="J54" i="1" s="1"/>
  <c r="L54" i="1" s="1"/>
  <c r="AK55" i="1"/>
  <c r="J55" i="1" s="1"/>
  <c r="L55" i="1" s="1"/>
  <c r="AK56" i="1"/>
  <c r="J56" i="1" s="1"/>
  <c r="L56" i="1" s="1"/>
  <c r="AK57" i="1"/>
  <c r="J57" i="1" s="1"/>
  <c r="L57" i="1" s="1"/>
  <c r="AK58" i="1"/>
  <c r="J58" i="1" s="1"/>
  <c r="L58" i="1" s="1"/>
  <c r="AK59" i="1"/>
  <c r="J59" i="1" s="1"/>
  <c r="L59" i="1" s="1"/>
  <c r="D22" i="5" l="1"/>
  <c r="D30" i="5"/>
  <c r="D26" i="5"/>
  <c r="D27" i="5"/>
  <c r="D29" i="5"/>
  <c r="K30" i="1"/>
  <c r="D25" i="5"/>
  <c r="K26" i="1"/>
  <c r="D31" i="5"/>
  <c r="D23" i="5"/>
  <c r="D28" i="5"/>
  <c r="K29" i="1"/>
  <c r="D24" i="5"/>
  <c r="K25" i="1"/>
  <c r="H911" i="9"/>
  <c r="H1003" i="9"/>
  <c r="H842" i="9"/>
  <c r="H865" i="9"/>
  <c r="H957" i="9"/>
  <c r="H1049" i="9"/>
  <c r="H1118" i="9"/>
  <c r="H819" i="9"/>
  <c r="H1095" i="9"/>
  <c r="H934" i="9"/>
  <c r="H1026" i="9"/>
  <c r="H796" i="9"/>
  <c r="H888" i="9"/>
  <c r="H980" i="9"/>
  <c r="H1072" i="9"/>
  <c r="H129" i="9"/>
  <c r="H497" i="9"/>
  <c r="H221" i="9"/>
  <c r="H589" i="9"/>
  <c r="H313" i="9"/>
  <c r="H681" i="9"/>
  <c r="H37" i="9"/>
  <c r="H405" i="9"/>
  <c r="H773" i="9"/>
  <c r="H60" i="9"/>
  <c r="H152" i="9"/>
  <c r="H244" i="9"/>
  <c r="H336" i="9"/>
  <c r="H428" i="9"/>
  <c r="H520" i="9"/>
  <c r="H612" i="9"/>
  <c r="H704" i="9"/>
  <c r="H83" i="9"/>
  <c r="H175" i="9"/>
  <c r="H267" i="9"/>
  <c r="H359" i="9"/>
  <c r="H451" i="9"/>
  <c r="H543" i="9"/>
  <c r="H635" i="9"/>
  <c r="H727" i="9"/>
  <c r="H106" i="9"/>
  <c r="H198" i="9"/>
  <c r="H290" i="9"/>
  <c r="H382" i="9"/>
  <c r="H474" i="9"/>
  <c r="H566" i="9"/>
  <c r="H658" i="9"/>
  <c r="H12" i="5" l="1"/>
  <c r="H17" i="5"/>
  <c r="H21" i="5"/>
  <c r="H25" i="5"/>
  <c r="H32" i="5"/>
  <c r="H33" i="5"/>
  <c r="H38" i="5"/>
  <c r="H42" i="5"/>
  <c r="H50" i="5"/>
  <c r="H54" i="5"/>
  <c r="H55" i="5"/>
  <c r="H56" i="5"/>
  <c r="H57" i="5"/>
  <c r="H58" i="5"/>
  <c r="H11" i="5"/>
  <c r="H16" i="5"/>
  <c r="H20" i="5"/>
  <c r="H24" i="5"/>
  <c r="H28" i="5"/>
  <c r="H36" i="5"/>
  <c r="H40" i="5"/>
  <c r="H44" i="5"/>
  <c r="H48" i="5"/>
  <c r="H52" i="5"/>
  <c r="H13" i="5"/>
  <c r="H14" i="5"/>
  <c r="H15" i="5"/>
  <c r="H18" i="5"/>
  <c r="H19" i="5"/>
  <c r="H22" i="5"/>
  <c r="H23" i="5"/>
  <c r="H26" i="5"/>
  <c r="H27" i="5"/>
  <c r="H29" i="5"/>
  <c r="H30" i="5"/>
  <c r="H31" i="5"/>
  <c r="H34" i="5"/>
  <c r="H37" i="5"/>
  <c r="H39" i="5"/>
  <c r="H41" i="5"/>
  <c r="H43" i="5"/>
  <c r="H45" i="5"/>
  <c r="H46" i="5"/>
  <c r="H47" i="5"/>
  <c r="H49" i="5"/>
  <c r="H51" i="5"/>
  <c r="H53" i="5"/>
  <c r="E10" i="5"/>
  <c r="A28" i="5"/>
  <c r="A29" i="5"/>
  <c r="A30" i="5"/>
  <c r="A31" i="5"/>
  <c r="A32" i="5"/>
  <c r="A33" i="5"/>
  <c r="A34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10" i="5"/>
  <c r="Y6" i="7"/>
  <c r="O11" i="5" s="1"/>
  <c r="Y7" i="7"/>
  <c r="O12" i="5" s="1"/>
  <c r="Y8" i="7"/>
  <c r="O13" i="5" s="1"/>
  <c r="Y9" i="7"/>
  <c r="O14" i="5" s="1"/>
  <c r="Y10" i="7"/>
  <c r="O15" i="5" s="1"/>
  <c r="Y11" i="7"/>
  <c r="O16" i="5" s="1"/>
  <c r="Y12" i="7"/>
  <c r="O17" i="5" s="1"/>
  <c r="Y13" i="7"/>
  <c r="O18" i="5" s="1"/>
  <c r="Y14" i="7"/>
  <c r="O19" i="5" s="1"/>
  <c r="Y15" i="7"/>
  <c r="O20" i="5" s="1"/>
  <c r="Y16" i="7"/>
  <c r="O21" i="5" s="1"/>
  <c r="Y17" i="7"/>
  <c r="O22" i="5" s="1"/>
  <c r="Y18" i="7"/>
  <c r="O23" i="5" s="1"/>
  <c r="Y19" i="7"/>
  <c r="O24" i="5" s="1"/>
  <c r="Y20" i="7"/>
  <c r="O25" i="5" s="1"/>
  <c r="Y21" i="7"/>
  <c r="O26" i="5" s="1"/>
  <c r="Y22" i="7"/>
  <c r="O27" i="5" s="1"/>
  <c r="Y23" i="7"/>
  <c r="O28" i="5" s="1"/>
  <c r="Y24" i="7"/>
  <c r="O29" i="5" s="1"/>
  <c r="Y25" i="7"/>
  <c r="O30" i="5" s="1"/>
  <c r="Y26" i="7"/>
  <c r="O31" i="5" s="1"/>
  <c r="Y27" i="7"/>
  <c r="O32" i="5" s="1"/>
  <c r="Y28" i="7"/>
  <c r="O33" i="5" s="1"/>
  <c r="Y29" i="7"/>
  <c r="O34" i="5" s="1"/>
  <c r="Y5" i="7"/>
  <c r="O10" i="5" s="1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6" i="7"/>
  <c r="A5" i="7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T4" i="3"/>
  <c r="T5" i="3"/>
  <c r="T6" i="3"/>
  <c r="T7" i="3"/>
  <c r="T8" i="3"/>
  <c r="T9" i="3"/>
  <c r="T10" i="3"/>
  <c r="T11" i="3"/>
  <c r="T12" i="3"/>
  <c r="T13" i="3"/>
  <c r="T14" i="3"/>
  <c r="T15" i="3"/>
  <c r="C22" i="5" s="1"/>
  <c r="T16" i="3"/>
  <c r="C23" i="5" s="1"/>
  <c r="T17" i="3"/>
  <c r="C24" i="5" s="1"/>
  <c r="T18" i="3"/>
  <c r="C25" i="5" s="1"/>
  <c r="T19" i="3"/>
  <c r="C26" i="5" s="1"/>
  <c r="T20" i="3"/>
  <c r="C27" i="5" s="1"/>
  <c r="T21" i="3"/>
  <c r="C28" i="5" s="1"/>
  <c r="T22" i="3"/>
  <c r="C29" i="5" s="1"/>
  <c r="T23" i="3"/>
  <c r="C30" i="5" s="1"/>
  <c r="T24" i="3"/>
  <c r="C31" i="5" s="1"/>
  <c r="T25" i="3"/>
  <c r="T26" i="3"/>
  <c r="T27" i="3"/>
  <c r="T28" i="3"/>
  <c r="T29" i="3"/>
  <c r="C36" i="5" s="1"/>
  <c r="T30" i="3"/>
  <c r="C37" i="5" s="1"/>
  <c r="T31" i="3"/>
  <c r="C38" i="5" s="1"/>
  <c r="T32" i="3"/>
  <c r="C39" i="5" s="1"/>
  <c r="T33" i="3"/>
  <c r="C40" i="5" s="1"/>
  <c r="T34" i="3"/>
  <c r="C41" i="5" s="1"/>
  <c r="T35" i="3"/>
  <c r="C42" i="5" s="1"/>
  <c r="T36" i="3"/>
  <c r="C43" i="5" s="1"/>
  <c r="T37" i="3"/>
  <c r="C44" i="5" s="1"/>
  <c r="T38" i="3"/>
  <c r="C45" i="5" s="1"/>
  <c r="T39" i="3"/>
  <c r="C46" i="5" s="1"/>
  <c r="T40" i="3"/>
  <c r="T41" i="3"/>
  <c r="C48" i="5" s="1"/>
  <c r="T42" i="3"/>
  <c r="D42" i="3" s="1"/>
  <c r="T43" i="3"/>
  <c r="C50" i="5" s="1"/>
  <c r="T44" i="3"/>
  <c r="C51" i="5" s="1"/>
  <c r="T45" i="3"/>
  <c r="C52" i="5" s="1"/>
  <c r="T46" i="3"/>
  <c r="C53" i="5" s="1"/>
  <c r="T47" i="3"/>
  <c r="T48" i="3"/>
  <c r="C55" i="5" s="1"/>
  <c r="T49" i="3"/>
  <c r="C56" i="5" s="1"/>
  <c r="T50" i="3"/>
  <c r="C57" i="5" s="1"/>
  <c r="T51" i="3"/>
  <c r="T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D46" i="3" l="1"/>
  <c r="D41" i="3"/>
  <c r="D45" i="3"/>
  <c r="U27" i="3"/>
  <c r="D44" i="3"/>
  <c r="D49" i="3"/>
  <c r="C47" i="5"/>
  <c r="U51" i="3"/>
  <c r="C35" i="5"/>
  <c r="U39" i="3"/>
  <c r="D40" i="3"/>
  <c r="C49" i="5"/>
  <c r="D50" i="3"/>
  <c r="D48" i="3"/>
  <c r="D51" i="3"/>
  <c r="C58" i="5"/>
  <c r="D47" i="3"/>
  <c r="C54" i="5"/>
  <c r="D43" i="3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6" i="7"/>
  <c r="B5" i="7"/>
  <c r="Y15" i="6"/>
  <c r="P20" i="5" s="1"/>
  <c r="Y16" i="6"/>
  <c r="P21" i="5" s="1"/>
  <c r="Y17" i="6"/>
  <c r="P22" i="5" s="1"/>
  <c r="Y18" i="6"/>
  <c r="P23" i="5" s="1"/>
  <c r="Y19" i="6"/>
  <c r="P24" i="5" s="1"/>
  <c r="Y20" i="6"/>
  <c r="P25" i="5" s="1"/>
  <c r="Y21" i="6"/>
  <c r="P26" i="5" s="1"/>
  <c r="Y22" i="6"/>
  <c r="P27" i="5" s="1"/>
  <c r="Y23" i="6"/>
  <c r="P28" i="5" s="1"/>
  <c r="Y24" i="6"/>
  <c r="P29" i="5" s="1"/>
  <c r="Y25" i="6"/>
  <c r="P30" i="5" s="1"/>
  <c r="Y26" i="6"/>
  <c r="P31" i="5" s="1"/>
  <c r="Y27" i="6"/>
  <c r="P32" i="5" s="1"/>
  <c r="Y28" i="6"/>
  <c r="P33" i="5" s="1"/>
  <c r="Y29" i="6"/>
  <c r="P34" i="5" s="1"/>
  <c r="B6" i="6"/>
  <c r="B5" i="6"/>
  <c r="Y6" i="6"/>
  <c r="P11" i="5" s="1"/>
  <c r="Y7" i="6"/>
  <c r="P12" i="5" s="1"/>
  <c r="Y8" i="6"/>
  <c r="P13" i="5" s="1"/>
  <c r="Y9" i="6"/>
  <c r="P14" i="5" s="1"/>
  <c r="Y10" i="6"/>
  <c r="P15" i="5" s="1"/>
  <c r="Y11" i="6"/>
  <c r="P16" i="5" s="1"/>
  <c r="Y12" i="6"/>
  <c r="P17" i="5" s="1"/>
  <c r="Y13" i="6"/>
  <c r="P18" i="5" s="1"/>
  <c r="Y14" i="6"/>
  <c r="P19" i="5" s="1"/>
  <c r="Y5" i="6"/>
  <c r="P10" i="5" s="1"/>
  <c r="C16" i="4"/>
  <c r="C17" i="4"/>
  <c r="C18" i="4"/>
  <c r="C19" i="4"/>
  <c r="C20" i="4"/>
  <c r="C21" i="4"/>
  <c r="C22" i="4"/>
  <c r="C23" i="4"/>
  <c r="C24" i="4"/>
  <c r="C2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5" i="4"/>
  <c r="B4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5" i="4"/>
  <c r="A4" i="4"/>
  <c r="AH4" i="2"/>
  <c r="K11" i="5" s="1"/>
  <c r="AH5" i="2"/>
  <c r="K12" i="5" s="1"/>
  <c r="AH6" i="2"/>
  <c r="K13" i="5" s="1"/>
  <c r="AH7" i="2"/>
  <c r="K14" i="5" s="1"/>
  <c r="AH8" i="2"/>
  <c r="K15" i="5" s="1"/>
  <c r="AH9" i="2"/>
  <c r="K16" i="5" s="1"/>
  <c r="AH10" i="2"/>
  <c r="K17" i="5" s="1"/>
  <c r="AH11" i="2"/>
  <c r="K18" i="5" s="1"/>
  <c r="AH12" i="2"/>
  <c r="K19" i="5" s="1"/>
  <c r="AH13" i="2"/>
  <c r="K20" i="5" s="1"/>
  <c r="AH14" i="2"/>
  <c r="K21" i="5" s="1"/>
  <c r="AH15" i="2"/>
  <c r="K22" i="5" s="1"/>
  <c r="AH16" i="2"/>
  <c r="K23" i="5" s="1"/>
  <c r="AH17" i="2"/>
  <c r="K24" i="5" s="1"/>
  <c r="AH18" i="2"/>
  <c r="K25" i="5" s="1"/>
  <c r="AH19" i="2"/>
  <c r="K26" i="5" s="1"/>
  <c r="AH20" i="2"/>
  <c r="K27" i="5" s="1"/>
  <c r="AH21" i="2"/>
  <c r="K28" i="5" s="1"/>
  <c r="AH22" i="2"/>
  <c r="K29" i="5" s="1"/>
  <c r="AH23" i="2"/>
  <c r="K30" i="5" s="1"/>
  <c r="AH24" i="2"/>
  <c r="K31" i="5" s="1"/>
  <c r="AH25" i="2"/>
  <c r="K32" i="5" s="1"/>
  <c r="AH26" i="2"/>
  <c r="K33" i="5" s="1"/>
  <c r="AH27" i="2"/>
  <c r="K34" i="5" s="1"/>
  <c r="AH28" i="2"/>
  <c r="K35" i="5" s="1"/>
  <c r="AH29" i="2"/>
  <c r="K36" i="5" s="1"/>
  <c r="AH30" i="2"/>
  <c r="K37" i="5" s="1"/>
  <c r="AH31" i="2"/>
  <c r="K38" i="5" s="1"/>
  <c r="AH32" i="2"/>
  <c r="K39" i="5" s="1"/>
  <c r="AH33" i="2"/>
  <c r="K40" i="5" s="1"/>
  <c r="AH34" i="2"/>
  <c r="K41" i="5" s="1"/>
  <c r="AH35" i="2"/>
  <c r="K42" i="5" s="1"/>
  <c r="AH36" i="2"/>
  <c r="K43" i="5" s="1"/>
  <c r="AH37" i="2"/>
  <c r="K44" i="5" s="1"/>
  <c r="AH38" i="2"/>
  <c r="K45" i="5" s="1"/>
  <c r="AH39" i="2"/>
  <c r="K46" i="5" s="1"/>
  <c r="AH40" i="2"/>
  <c r="K47" i="5" s="1"/>
  <c r="AH41" i="2"/>
  <c r="K48" i="5" s="1"/>
  <c r="AH42" i="2"/>
  <c r="K49" i="5" s="1"/>
  <c r="AH43" i="2"/>
  <c r="K50" i="5" s="1"/>
  <c r="AH44" i="2"/>
  <c r="K51" i="5" s="1"/>
  <c r="AH45" i="2"/>
  <c r="K52" i="5" s="1"/>
  <c r="AH46" i="2"/>
  <c r="K53" i="5" s="1"/>
  <c r="AH47" i="2"/>
  <c r="K54" i="5" s="1"/>
  <c r="AH48" i="2"/>
  <c r="K55" i="5" s="1"/>
  <c r="AH49" i="2"/>
  <c r="K56" i="5" s="1"/>
  <c r="AH50" i="2"/>
  <c r="K57" i="5" s="1"/>
  <c r="AH51" i="2"/>
  <c r="K58" i="5" s="1"/>
  <c r="AH3" i="2"/>
  <c r="K10" i="5" s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4" i="2"/>
  <c r="B3" i="2"/>
  <c r="C4" i="3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U32" i="5" l="1"/>
  <c r="F44" i="5"/>
  <c r="F45" i="5"/>
  <c r="F39" i="5"/>
  <c r="F40" i="5"/>
  <c r="F41" i="5"/>
  <c r="F29" i="5"/>
  <c r="F30" i="5"/>
  <c r="F21" i="5"/>
  <c r="F22" i="5"/>
  <c r="F23" i="5"/>
  <c r="F25" i="5"/>
  <c r="D39" i="3"/>
  <c r="D38" i="3"/>
  <c r="C3" i="3"/>
  <c r="C3" i="2"/>
  <c r="F55" i="5"/>
  <c r="F56" i="5"/>
  <c r="F57" i="5"/>
  <c r="F58" i="5"/>
  <c r="L58" i="5" s="1"/>
  <c r="F54" i="5"/>
  <c r="M54" i="5" s="1"/>
  <c r="F53" i="5"/>
  <c r="F52" i="5"/>
  <c r="F51" i="5"/>
  <c r="F50" i="5"/>
  <c r="F49" i="5"/>
  <c r="L49" i="5" s="1"/>
  <c r="F48" i="5"/>
  <c r="F47" i="5"/>
  <c r="L47" i="5" s="1"/>
  <c r="F46" i="5"/>
  <c r="F43" i="5"/>
  <c r="F42" i="5"/>
  <c r="F38" i="5"/>
  <c r="F37" i="5"/>
  <c r="F36" i="5"/>
  <c r="F35" i="5"/>
  <c r="M35" i="5" s="1"/>
  <c r="F34" i="5"/>
  <c r="F33" i="5"/>
  <c r="F32" i="5"/>
  <c r="F31" i="5"/>
  <c r="F28" i="5"/>
  <c r="F27" i="5"/>
  <c r="F26" i="5"/>
  <c r="F20" i="5"/>
  <c r="F19" i="5"/>
  <c r="F18" i="5"/>
  <c r="F17" i="5"/>
  <c r="F16" i="5"/>
  <c r="F15" i="5"/>
  <c r="F14" i="5"/>
  <c r="F13" i="5"/>
  <c r="F12" i="5"/>
  <c r="F11" i="5"/>
  <c r="Y30" i="7"/>
  <c r="Y30" i="6"/>
  <c r="BD28" i="4"/>
  <c r="BD27" i="4"/>
  <c r="BD26" i="4"/>
  <c r="BD15" i="4"/>
  <c r="BD14" i="4"/>
  <c r="BD13" i="4"/>
  <c r="BD12" i="4"/>
  <c r="BD11" i="4"/>
  <c r="BD10" i="4"/>
  <c r="BD9" i="4"/>
  <c r="BD8" i="4"/>
  <c r="BD7" i="4"/>
  <c r="BD6" i="4"/>
  <c r="BD5" i="4"/>
  <c r="BD4" i="4"/>
  <c r="D10" i="5" s="1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Y31" i="7" l="1"/>
  <c r="W32" i="7"/>
  <c r="Y31" i="6"/>
  <c r="W32" i="6"/>
  <c r="M49" i="5"/>
  <c r="N49" i="5" s="1"/>
  <c r="D911" i="9" s="1"/>
  <c r="M42" i="5"/>
  <c r="N42" i="5" s="1"/>
  <c r="D750" i="9" s="1"/>
  <c r="L42" i="5"/>
  <c r="L57" i="5"/>
  <c r="M57" i="5"/>
  <c r="L26" i="5"/>
  <c r="M26" i="5"/>
  <c r="N26" i="5" s="1"/>
  <c r="D382" i="9" s="1"/>
  <c r="L36" i="5"/>
  <c r="M36" i="5"/>
  <c r="N36" i="5" s="1"/>
  <c r="D612" i="9" s="1"/>
  <c r="L43" i="5"/>
  <c r="M43" i="5"/>
  <c r="N43" i="5" s="1"/>
  <c r="D773" i="9" s="1"/>
  <c r="M53" i="5"/>
  <c r="N53" i="5" s="1"/>
  <c r="D1003" i="9" s="1"/>
  <c r="L53" i="5"/>
  <c r="L56" i="5"/>
  <c r="M56" i="5"/>
  <c r="N56" i="5" s="1"/>
  <c r="D1072" i="9" s="1"/>
  <c r="M22" i="5"/>
  <c r="N22" i="5" s="1"/>
  <c r="D290" i="9" s="1"/>
  <c r="L22" i="5"/>
  <c r="M41" i="5"/>
  <c r="N41" i="5" s="1"/>
  <c r="D727" i="9" s="1"/>
  <c r="L41" i="5"/>
  <c r="M44" i="5"/>
  <c r="N44" i="5" s="1"/>
  <c r="D796" i="9" s="1"/>
  <c r="L44" i="5"/>
  <c r="L35" i="5"/>
  <c r="M48" i="5"/>
  <c r="N48" i="5" s="1"/>
  <c r="D888" i="9" s="1"/>
  <c r="L48" i="5"/>
  <c r="L45" i="5"/>
  <c r="M45" i="5"/>
  <c r="N45" i="5" s="1"/>
  <c r="D819" i="9" s="1"/>
  <c r="M27" i="5"/>
  <c r="N27" i="5" s="1"/>
  <c r="D405" i="9" s="1"/>
  <c r="L27" i="5"/>
  <c r="L37" i="5"/>
  <c r="M37" i="5"/>
  <c r="N37" i="5" s="1"/>
  <c r="D635" i="9" s="1"/>
  <c r="L46" i="5"/>
  <c r="M46" i="5"/>
  <c r="N46" i="5" s="1"/>
  <c r="D842" i="9" s="1"/>
  <c r="M50" i="5"/>
  <c r="N50" i="5" s="1"/>
  <c r="D934" i="9" s="1"/>
  <c r="L50" i="5"/>
  <c r="L55" i="5"/>
  <c r="M55" i="5"/>
  <c r="N55" i="5" s="1"/>
  <c r="D1049" i="9" s="1"/>
  <c r="L40" i="5"/>
  <c r="M40" i="5"/>
  <c r="N40" i="5" s="1"/>
  <c r="D704" i="9" s="1"/>
  <c r="L54" i="5"/>
  <c r="M47" i="5"/>
  <c r="N47" i="5" s="1"/>
  <c r="D865" i="9" s="1"/>
  <c r="M58" i="5"/>
  <c r="N58" i="5" s="1"/>
  <c r="D1118" i="9" s="1"/>
  <c r="L31" i="5"/>
  <c r="M31" i="5"/>
  <c r="N31" i="5" s="1"/>
  <c r="D497" i="9" s="1"/>
  <c r="L52" i="5"/>
  <c r="M52" i="5"/>
  <c r="N52" i="5" s="1"/>
  <c r="D980" i="9" s="1"/>
  <c r="L23" i="5"/>
  <c r="M23" i="5"/>
  <c r="N23" i="5" s="1"/>
  <c r="D313" i="9" s="1"/>
  <c r="M29" i="5"/>
  <c r="N29" i="5" s="1"/>
  <c r="D451" i="9" s="1"/>
  <c r="L29" i="5"/>
  <c r="L28" i="5"/>
  <c r="M28" i="5"/>
  <c r="N28" i="5" s="1"/>
  <c r="D428" i="9" s="1"/>
  <c r="M38" i="5"/>
  <c r="N38" i="5" s="1"/>
  <c r="D658" i="9" s="1"/>
  <c r="L38" i="5"/>
  <c r="M51" i="5"/>
  <c r="N51" i="5" s="1"/>
  <c r="D957" i="9" s="1"/>
  <c r="L51" i="5"/>
  <c r="L25" i="5"/>
  <c r="M25" i="5"/>
  <c r="N25" i="5" s="1"/>
  <c r="D359" i="9" s="1"/>
  <c r="M30" i="5"/>
  <c r="N30" i="5" s="1"/>
  <c r="D474" i="9" s="1"/>
  <c r="L30" i="5"/>
  <c r="M39" i="5"/>
  <c r="N39" i="5" s="1"/>
  <c r="D681" i="9" s="1"/>
  <c r="L39" i="5"/>
  <c r="N57" i="5"/>
  <c r="D1095" i="9" s="1"/>
  <c r="N54" i="5"/>
  <c r="D1026" i="9" s="1"/>
  <c r="C8" i="4"/>
  <c r="K15" i="1"/>
  <c r="D14" i="5"/>
  <c r="C14" i="5"/>
  <c r="C5" i="4"/>
  <c r="K12" i="1"/>
  <c r="D11" i="5"/>
  <c r="C11" i="5"/>
  <c r="C9" i="4"/>
  <c r="K16" i="1"/>
  <c r="D15" i="5"/>
  <c r="C15" i="5"/>
  <c r="C13" i="4"/>
  <c r="K20" i="1"/>
  <c r="D19" i="5"/>
  <c r="C19" i="5"/>
  <c r="K34" i="1"/>
  <c r="D33" i="5"/>
  <c r="C33" i="5"/>
  <c r="C27" i="4"/>
  <c r="C12" i="4"/>
  <c r="K19" i="1"/>
  <c r="D18" i="5"/>
  <c r="C18" i="5"/>
  <c r="C10" i="4"/>
  <c r="K17" i="1"/>
  <c r="D16" i="5"/>
  <c r="C16" i="5"/>
  <c r="K35" i="1"/>
  <c r="D34" i="5"/>
  <c r="C28" i="4"/>
  <c r="C34" i="5"/>
  <c r="K33" i="1"/>
  <c r="D32" i="5"/>
  <c r="C32" i="5"/>
  <c r="C26" i="4"/>
  <c r="C6" i="4"/>
  <c r="K13" i="1"/>
  <c r="D12" i="5"/>
  <c r="C12" i="5"/>
  <c r="C14" i="4"/>
  <c r="K21" i="1"/>
  <c r="D20" i="5"/>
  <c r="C20" i="5"/>
  <c r="C7" i="4"/>
  <c r="K14" i="1"/>
  <c r="D13" i="5"/>
  <c r="C13" i="5"/>
  <c r="C11" i="4"/>
  <c r="K18" i="1"/>
  <c r="D17" i="5"/>
  <c r="C17" i="5"/>
  <c r="C15" i="4"/>
  <c r="K22" i="1"/>
  <c r="D21" i="5"/>
  <c r="C21" i="5"/>
  <c r="F10" i="5"/>
  <c r="K11" i="1"/>
  <c r="J56" i="5"/>
  <c r="J29" i="5"/>
  <c r="F24" i="5"/>
  <c r="J57" i="5"/>
  <c r="J58" i="5"/>
  <c r="J24" i="5"/>
  <c r="C10" i="5"/>
  <c r="BE29" i="4"/>
  <c r="J55" i="5"/>
  <c r="J54" i="5"/>
  <c r="C4" i="4"/>
  <c r="M24" i="5" l="1"/>
  <c r="N24" i="5" s="1"/>
  <c r="D336" i="9" s="1"/>
  <c r="L24" i="5"/>
  <c r="L32" i="5"/>
  <c r="M32" i="5"/>
  <c r="N32" i="5" s="1"/>
  <c r="D520" i="9" s="1"/>
  <c r="L33" i="5"/>
  <c r="M33" i="5"/>
  <c r="N33" i="5" s="1"/>
  <c r="D543" i="9" s="1"/>
  <c r="L21" i="5"/>
  <c r="M21" i="5"/>
  <c r="N21" i="5" s="1"/>
  <c r="D267" i="9" s="1"/>
  <c r="L17" i="5"/>
  <c r="M17" i="5"/>
  <c r="N17" i="5" s="1"/>
  <c r="D175" i="9" s="1"/>
  <c r="L13" i="5"/>
  <c r="M13" i="5"/>
  <c r="N13" i="5" s="1"/>
  <c r="D83" i="9" s="1"/>
  <c r="L20" i="5"/>
  <c r="M20" i="5"/>
  <c r="N20" i="5" s="1"/>
  <c r="D244" i="9" s="1"/>
  <c r="L12" i="5"/>
  <c r="M12" i="5"/>
  <c r="N12" i="5" s="1"/>
  <c r="D60" i="9" s="1"/>
  <c r="L34" i="5"/>
  <c r="M34" i="5"/>
  <c r="N34" i="5" s="1"/>
  <c r="D566" i="9" s="1"/>
  <c r="L16" i="5"/>
  <c r="M16" i="5"/>
  <c r="N16" i="5" s="1"/>
  <c r="D152" i="9" s="1"/>
  <c r="L18" i="5"/>
  <c r="M18" i="5"/>
  <c r="N18" i="5" s="1"/>
  <c r="D198" i="9" s="1"/>
  <c r="L19" i="5"/>
  <c r="M19" i="5"/>
  <c r="N19" i="5" s="1"/>
  <c r="D221" i="9" s="1"/>
  <c r="L15" i="5"/>
  <c r="M15" i="5"/>
  <c r="N15" i="5" s="1"/>
  <c r="D129" i="9" s="1"/>
  <c r="L11" i="5"/>
  <c r="M11" i="5"/>
  <c r="N11" i="5" s="1"/>
  <c r="D37" i="9" s="1"/>
  <c r="L14" i="5"/>
  <c r="M14" i="5"/>
  <c r="N14" i="5" s="1"/>
  <c r="D106" i="9" s="1"/>
  <c r="L10" i="5"/>
  <c r="M10" i="5"/>
  <c r="N10" i="5" s="1"/>
  <c r="D14" i="9" s="1"/>
  <c r="U57" i="5"/>
  <c r="T59" i="5" s="1"/>
  <c r="E41" i="3"/>
  <c r="M49" i="1"/>
  <c r="E29" i="3"/>
  <c r="M37" i="1"/>
  <c r="E25" i="3"/>
  <c r="M33" i="1"/>
  <c r="E10" i="3"/>
  <c r="M18" i="1"/>
  <c r="E46" i="3"/>
  <c r="M54" i="1"/>
  <c r="E20" i="3"/>
  <c r="M28" i="1"/>
  <c r="M48" i="1"/>
  <c r="E40" i="3"/>
  <c r="E42" i="3"/>
  <c r="M50" i="1"/>
  <c r="M19" i="1"/>
  <c r="E11" i="3"/>
  <c r="E35" i="3"/>
  <c r="M43" i="1"/>
  <c r="E9" i="3"/>
  <c r="M17" i="1"/>
  <c r="M22" i="1"/>
  <c r="E14" i="3"/>
  <c r="M40" i="1"/>
  <c r="E32" i="3"/>
  <c r="E50" i="3"/>
  <c r="M58" i="1"/>
  <c r="M55" i="1"/>
  <c r="E47" i="3"/>
  <c r="M47" i="1"/>
  <c r="E39" i="3"/>
  <c r="M35" i="1"/>
  <c r="E27" i="3"/>
  <c r="E8" i="3"/>
  <c r="M16" i="1"/>
  <c r="M15" i="1"/>
  <c r="E7" i="3"/>
  <c r="M26" i="1"/>
  <c r="E18" i="3"/>
  <c r="E34" i="3"/>
  <c r="M42" i="1"/>
  <c r="J45" i="5"/>
  <c r="E38" i="3"/>
  <c r="M46" i="1"/>
  <c r="M57" i="1"/>
  <c r="E49" i="3"/>
  <c r="M51" i="1"/>
  <c r="E43" i="3"/>
  <c r="E21" i="3"/>
  <c r="M29" i="1"/>
  <c r="E12" i="3"/>
  <c r="M20" i="1"/>
  <c r="E4" i="3"/>
  <c r="M12" i="1"/>
  <c r="M38" i="1"/>
  <c r="E30" i="3"/>
  <c r="E5" i="3"/>
  <c r="M13" i="1"/>
  <c r="M34" i="1"/>
  <c r="E26" i="3"/>
  <c r="M52" i="1"/>
  <c r="E44" i="3"/>
  <c r="E24" i="3"/>
  <c r="M32" i="1"/>
  <c r="E16" i="3"/>
  <c r="M24" i="1"/>
  <c r="J39" i="5"/>
  <c r="M31" i="1"/>
  <c r="E23" i="3"/>
  <c r="J40" i="5"/>
  <c r="E33" i="3"/>
  <c r="M41" i="1"/>
  <c r="M53" i="1"/>
  <c r="E45" i="3"/>
  <c r="M44" i="1"/>
  <c r="E36" i="3"/>
  <c r="M27" i="1"/>
  <c r="E19" i="3"/>
  <c r="M14" i="1"/>
  <c r="E6" i="3"/>
  <c r="M56" i="1"/>
  <c r="E48" i="3"/>
  <c r="E13" i="3"/>
  <c r="M21" i="1"/>
  <c r="M23" i="1"/>
  <c r="E15" i="3"/>
  <c r="J44" i="5"/>
  <c r="E37" i="3"/>
  <c r="M45" i="1"/>
  <c r="M59" i="1"/>
  <c r="E51" i="3"/>
  <c r="E17" i="3"/>
  <c r="M25" i="1"/>
  <c r="E22" i="3"/>
  <c r="M30" i="1"/>
  <c r="N35" i="5"/>
  <c r="E31" i="3"/>
  <c r="M39" i="1"/>
  <c r="J41" i="5"/>
  <c r="J30" i="5"/>
  <c r="J18" i="5"/>
  <c r="J42" i="5"/>
  <c r="J21" i="5"/>
  <c r="J50" i="5"/>
  <c r="J38" i="5"/>
  <c r="J34" i="5"/>
  <c r="J28" i="5"/>
  <c r="J19" i="5"/>
  <c r="J15" i="5"/>
  <c r="J11" i="5"/>
  <c r="J37" i="5"/>
  <c r="J14" i="5"/>
  <c r="J12" i="5"/>
  <c r="J25" i="5"/>
  <c r="J46" i="5"/>
  <c r="J33" i="5"/>
  <c r="J51" i="5"/>
  <c r="J31" i="5"/>
  <c r="J23" i="5"/>
  <c r="J49" i="5"/>
  <c r="J16" i="5"/>
  <c r="J52" i="5"/>
  <c r="J48" i="5"/>
  <c r="J43" i="5"/>
  <c r="J36" i="5"/>
  <c r="J32" i="5"/>
  <c r="J26" i="5"/>
  <c r="J17" i="5"/>
  <c r="J13" i="5"/>
  <c r="J53" i="5"/>
  <c r="J27" i="5"/>
  <c r="J47" i="5"/>
  <c r="J20" i="5"/>
  <c r="J22" i="5"/>
  <c r="U58" i="5" l="1"/>
  <c r="U41" i="5"/>
  <c r="T43" i="5" s="1"/>
  <c r="D589" i="9"/>
  <c r="U33" i="5"/>
  <c r="T35" i="5" s="1"/>
  <c r="H35" i="5"/>
  <c r="U42" i="5" l="1"/>
  <c r="U34" i="5"/>
  <c r="J35" i="5"/>
  <c r="E28" i="3"/>
  <c r="M36" i="1"/>
  <c r="H10" i="5"/>
  <c r="J10" i="5"/>
  <c r="E3" i="3" l="1"/>
  <c r="M11" i="1"/>
</calcChain>
</file>

<file path=xl/comments1.xml><?xml version="1.0" encoding="utf-8"?>
<comments xmlns="http://schemas.openxmlformats.org/spreadsheetml/2006/main">
  <authors>
    <author>Pincopallino</author>
  </authors>
  <commentList>
    <comment ref="B10" authorId="0">
      <text>
        <r>
          <rPr>
            <sz val="9"/>
            <color indexed="81"/>
            <rFont val="Tahoma"/>
            <family val="2"/>
          </rPr>
          <t xml:space="preserve">C.S.
A.A.
A.T.
</t>
        </r>
      </text>
    </comment>
    <comment ref="E10" authorId="0">
      <text>
        <r>
          <rPr>
            <sz val="9"/>
            <color indexed="81"/>
            <rFont val="Tahoma"/>
            <family val="2"/>
          </rPr>
          <t xml:space="preserve">
RUOLO
S.A.
S.T.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Inserire TOTALE  giorni prefestivi da recuperare distinti tra Ruolo e Supplenti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 xml:space="preserve">Inserire ev.li giorni malattia ricadenti in pre-festivi
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 xml:space="preserve">Inserire giorni che sono stati chiesti a recupero con FERIE
</t>
        </r>
      </text>
    </comment>
  </commentList>
</comments>
</file>

<file path=xl/sharedStrings.xml><?xml version="1.0" encoding="utf-8"?>
<sst xmlns="http://schemas.openxmlformats.org/spreadsheetml/2006/main" count="768" uniqueCount="180">
  <si>
    <t>PRE - FESTIVI</t>
  </si>
  <si>
    <t>SEDE</t>
  </si>
  <si>
    <t>NOMINATIVI</t>
  </si>
  <si>
    <t>TIPO INC</t>
  </si>
  <si>
    <t>TOTALE ORE da rec.re</t>
  </si>
  <si>
    <t>D  E V E</t>
  </si>
  <si>
    <t>CONTROLLO</t>
  </si>
  <si>
    <t>SETTEMBRE</t>
  </si>
  <si>
    <t>ore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</si>
  <si>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</si>
  <si>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</si>
  <si>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</si>
  <si>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</si>
  <si>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</si>
  <si>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</si>
  <si>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</si>
  <si>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</si>
  <si>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</si>
  <si>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</si>
  <si>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</si>
  <si>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VARIE 1</t>
  </si>
  <si>
    <t>VARIE 2</t>
  </si>
  <si>
    <t>VARIE 3</t>
  </si>
  <si>
    <t>VARIE 4</t>
  </si>
  <si>
    <t>VARIE 5</t>
  </si>
  <si>
    <t>VARIE 6</t>
  </si>
  <si>
    <t>VARIE 7</t>
  </si>
  <si>
    <t>VARIE 8</t>
  </si>
  <si>
    <t>VARIE 9</t>
  </si>
  <si>
    <t>VARIE 10</t>
  </si>
  <si>
    <t>PERMESSI    BREVI</t>
  </si>
  <si>
    <t>fino al</t>
  </si>
  <si>
    <t>data</t>
  </si>
  <si>
    <t>TOTALE</t>
  </si>
  <si>
    <t>STRAORDINARIO fino al</t>
  </si>
  <si>
    <t xml:space="preserve">    TOTALE</t>
  </si>
  <si>
    <t>COLL. SCOLASTICI</t>
  </si>
  <si>
    <t xml:space="preserve">    </t>
  </si>
  <si>
    <t xml:space="preserve">   </t>
  </si>
  <si>
    <t>CON REVISIONI EFFETTUATE PER SISTEMAZIONI CONT.LI FINO AL</t>
  </si>
  <si>
    <t>CTG</t>
  </si>
  <si>
    <t>ORE A QUALSIASI TITOLO SVOLTE</t>
  </si>
  <si>
    <t>PRE-FEST. SALDO</t>
  </si>
  <si>
    <t>C.S.1</t>
  </si>
  <si>
    <t>C.S.2</t>
  </si>
  <si>
    <t>C.S.3</t>
  </si>
  <si>
    <t>C.S.4</t>
  </si>
  <si>
    <t>ORE COLLABORATORI SCOLASTCI</t>
  </si>
  <si>
    <t>C.S.5</t>
  </si>
  <si>
    <t>BUDGET INIZIALE DA CONTRATTAZ.</t>
  </si>
  <si>
    <t>C.S.6</t>
  </si>
  <si>
    <t>C.S.7</t>
  </si>
  <si>
    <t>ORE STRAORDINARIO DA PAGARE</t>
  </si>
  <si>
    <t>C.S.8</t>
  </si>
  <si>
    <t>RESTI</t>
  </si>
  <si>
    <t>C.S.9</t>
  </si>
  <si>
    <t>C.S.10</t>
  </si>
  <si>
    <t>C.S.11</t>
  </si>
  <si>
    <t>C.S.12</t>
  </si>
  <si>
    <t>C.S.13</t>
  </si>
  <si>
    <t>C.S.14</t>
  </si>
  <si>
    <t>C.S.15</t>
  </si>
  <si>
    <t>C.S.16</t>
  </si>
  <si>
    <t>C.S.17</t>
  </si>
  <si>
    <t>C.S.18</t>
  </si>
  <si>
    <t>A.A.1</t>
  </si>
  <si>
    <t>A.A.2</t>
  </si>
  <si>
    <t>A.A.3</t>
  </si>
  <si>
    <t>ACCANTONAMENTI  VARI</t>
  </si>
  <si>
    <t>A.A.4</t>
  </si>
  <si>
    <t>A.A.5</t>
  </si>
  <si>
    <t>A.A.6</t>
  </si>
  <si>
    <t>A.A.7</t>
  </si>
  <si>
    <t>A.A.8</t>
  </si>
  <si>
    <t>ACCANTONAMENTI VARI</t>
  </si>
  <si>
    <t>A.T.6</t>
  </si>
  <si>
    <t>A.T.7</t>
  </si>
  <si>
    <t>A.T.8</t>
  </si>
  <si>
    <t>A.T.9</t>
  </si>
  <si>
    <t>A.T.10</t>
  </si>
  <si>
    <t>A.T.11</t>
  </si>
  <si>
    <t>A.T.12</t>
  </si>
  <si>
    <t>D.S.G.A.</t>
  </si>
  <si>
    <t>Dirigente Scolastica</t>
  </si>
  <si>
    <t xml:space="preserve"> </t>
  </si>
  <si>
    <t>BUDGET ore</t>
  </si>
  <si>
    <t>DATA</t>
  </si>
  <si>
    <t>resti</t>
  </si>
  <si>
    <t>COLLAB. SCOLASTICI</t>
  </si>
  <si>
    <t>BUDGET</t>
  </si>
  <si>
    <t>h</t>
  </si>
  <si>
    <t>Al Signor</t>
  </si>
  <si>
    <t xml:space="preserve">Le comunico che ha maturato n. </t>
  </si>
  <si>
    <t>ore di lavoro straordinario fino al</t>
  </si>
  <si>
    <t>e che le stesse saranno</t>
  </si>
  <si>
    <t xml:space="preserve">oggetto di retribuzione e/o compensate con ore/giornate di permesso. </t>
  </si>
  <si>
    <t>il D.S.G.A.</t>
  </si>
  <si>
    <t xml:space="preserve">     la Dirigente Scolastica</t>
  </si>
  <si>
    <t xml:space="preserve">oggetto di retribuzione e/ocompensate con ore/giornate di permesso. </t>
  </si>
  <si>
    <t>N.</t>
  </si>
  <si>
    <t>C.S.</t>
  </si>
  <si>
    <t>A.A.</t>
  </si>
  <si>
    <t>A.T.</t>
  </si>
  <si>
    <t>n.</t>
  </si>
  <si>
    <t>ctg</t>
  </si>
  <si>
    <t>NOMINATIVO</t>
  </si>
  <si>
    <t>COLLABORATORI SCOLASTICI</t>
  </si>
  <si>
    <t>Nominativo</t>
  </si>
  <si>
    <t>Nominativi</t>
  </si>
  <si>
    <t>Area da non stampare per privacy</t>
  </si>
  <si>
    <t>C.S.19</t>
  </si>
  <si>
    <t>C.S.20</t>
  </si>
  <si>
    <t>C.S.21</t>
  </si>
  <si>
    <t>C.S.22</t>
  </si>
  <si>
    <t>C.S.23</t>
  </si>
  <si>
    <t>C.S.24</t>
  </si>
  <si>
    <t>C.S.25</t>
  </si>
  <si>
    <t xml:space="preserve">PERMESSI GODUTI </t>
  </si>
  <si>
    <t>ORE REC.TE</t>
  </si>
  <si>
    <t>DI CUI MEZZ'ORE</t>
  </si>
  <si>
    <t>di cui mezz'ore</t>
  </si>
  <si>
    <t>IDENT.VO</t>
  </si>
  <si>
    <t>A.A.9</t>
  </si>
  <si>
    <t>A.A.10</t>
  </si>
  <si>
    <t>A.A.11</t>
  </si>
  <si>
    <t>A.A.12</t>
  </si>
  <si>
    <t>A.T.13</t>
  </si>
  <si>
    <t>A.T.14</t>
  </si>
  <si>
    <t>A.T.15</t>
  </si>
  <si>
    <t>A.T.16</t>
  </si>
  <si>
    <t>A.T.17</t>
  </si>
  <si>
    <t>ORE ASSISTENTI AMMINISTRATIVI</t>
  </si>
  <si>
    <t>ORE ASSISTENTI TECNICI</t>
  </si>
  <si>
    <t>VUOTO</t>
  </si>
  <si>
    <t>GIORNI FERIE</t>
  </si>
  <si>
    <t>C..S.</t>
  </si>
  <si>
    <t xml:space="preserve">VARIE </t>
  </si>
  <si>
    <t>CONTROLLO PRE-FESTIVI</t>
  </si>
  <si>
    <t>ORE da retrib.re</t>
  </si>
  <si>
    <t>LOGO SCUOLA</t>
  </si>
  <si>
    <t>Versione</t>
  </si>
  <si>
    <t>NEI VARI CEDOLINI</t>
  </si>
  <si>
    <t>Per rimuovere :</t>
  </si>
  <si>
    <t>REVISIONE/RIMUOVI PROTEZIONE FOGLIO</t>
  </si>
  <si>
    <t>Si consiglia di rimettere, dopo le opportune modifiche</t>
  </si>
  <si>
    <t>PER PERMETTERE DI INSERIRE IL LOGO DELLA SCUOLA</t>
  </si>
  <si>
    <t>FOGLIO CON PROTEZIONE SENZA PASSWORD</t>
  </si>
  <si>
    <t>GESTIONE PRE-FESTIVI - STRAORDINARI - PERMESSI - PERS. ATA</t>
  </si>
  <si>
    <r>
      <rPr>
        <b/>
        <sz val="10"/>
        <color rgb="FFFF0000"/>
        <rFont val="Arial"/>
        <family val="2"/>
      </rPr>
      <t>ORE</t>
    </r>
    <r>
      <rPr>
        <b/>
        <sz val="8"/>
        <rFont val="Arial"/>
        <family val="2"/>
      </rPr>
      <t xml:space="preserve"> PRE-FEST </t>
    </r>
    <r>
      <rPr>
        <b/>
        <sz val="8"/>
        <color rgb="FFFF0000"/>
        <rFont val="Arial"/>
        <family val="2"/>
      </rPr>
      <t>DA SCONTARE</t>
    </r>
  </si>
  <si>
    <r>
      <rPr>
        <b/>
        <sz val="10"/>
        <color rgb="FFFF0000"/>
        <rFont val="Arial"/>
        <family val="2"/>
      </rPr>
      <t xml:space="preserve">ORE </t>
    </r>
    <r>
      <rPr>
        <b/>
        <sz val="8"/>
        <rFont val="Arial"/>
        <family val="2"/>
      </rPr>
      <t xml:space="preserve">PRE-FEST. </t>
    </r>
    <r>
      <rPr>
        <b/>
        <sz val="8"/>
        <color rgb="FFFF0000"/>
        <rFont val="Arial"/>
        <family val="2"/>
      </rPr>
      <t>SCONTATI</t>
    </r>
  </si>
  <si>
    <t>ORARIO SU 5 GG. SETTIMANALI</t>
  </si>
  <si>
    <r>
      <rPr>
        <b/>
        <sz val="14"/>
        <color rgb="FFFF0000"/>
        <rFont val="Arial"/>
        <family val="2"/>
      </rPr>
      <t>STRAORDINARIO</t>
    </r>
    <r>
      <rPr>
        <b/>
        <sz val="14"/>
        <rFont val="Arial"/>
        <family val="2"/>
      </rPr>
      <t xml:space="preserve"> EFFETTUATO DAL PERSONALE A.T.A.</t>
    </r>
  </si>
  <si>
    <r>
      <rPr>
        <b/>
        <sz val="11"/>
        <color rgb="FFFF0000"/>
        <rFont val="Arial"/>
        <family val="2"/>
      </rPr>
      <t xml:space="preserve">GIORNI </t>
    </r>
    <r>
      <rPr>
        <b/>
        <sz val="9"/>
        <rFont val="Arial"/>
        <family val="2"/>
      </rPr>
      <t>PRE-FESTIVI A CARICO</t>
    </r>
  </si>
  <si>
    <t>TOTALE RECUP.TE  in decimali</t>
  </si>
  <si>
    <t>TOTALE A PRENDERE</t>
  </si>
  <si>
    <t>TOTALE a DARE</t>
  </si>
  <si>
    <t>AREE ESTERNE + ALTRE SEDI</t>
  </si>
  <si>
    <r>
      <t xml:space="preserve">Eventuali modifiche o personalizzazioni e soprattutto suggerimenti, possono essere richiesti inviando mail e n. tel.co a : </t>
    </r>
    <r>
      <rPr>
        <b/>
        <i/>
        <sz val="16"/>
        <color rgb="FFC00000"/>
        <rFont val="Calibri"/>
        <family val="2"/>
        <scheme val="minor"/>
      </rPr>
      <t xml:space="preserve">  ws59@libero.it</t>
    </r>
  </si>
  <si>
    <t>GIORNI PREF.VI</t>
  </si>
  <si>
    <t>al</t>
  </si>
  <si>
    <t>Intestazione scuola</t>
  </si>
  <si>
    <r>
      <t xml:space="preserve">ISTITUTI    con  </t>
    </r>
    <r>
      <rPr>
        <b/>
        <u/>
        <sz val="22"/>
        <color rgb="FFFF0000"/>
        <rFont val="Calibri"/>
        <family val="2"/>
        <scheme val="minor"/>
      </rPr>
      <t xml:space="preserve"> 5 GG </t>
    </r>
    <r>
      <rPr>
        <b/>
        <u/>
        <sz val="16"/>
        <color rgb="FFFF0000"/>
        <rFont val="Calibri"/>
        <family val="2"/>
        <scheme val="minor"/>
      </rPr>
      <t xml:space="preserve">    LAVORATIVI</t>
    </r>
  </si>
  <si>
    <t xml:space="preserve">RESTI   </t>
  </si>
  <si>
    <t>TOTALE ORE C.S.</t>
  </si>
  <si>
    <t>TOTALE ORE A.A.</t>
  </si>
  <si>
    <t>TOTALE ORE A.T.</t>
  </si>
  <si>
    <t>h / DAY</t>
  </si>
  <si>
    <t>5.1</t>
  </si>
  <si>
    <t>Ev.le ATT.TA' succ.va 1</t>
  </si>
  <si>
    <t>Ev.le ATT.TA'  succ.va 2</t>
  </si>
  <si>
    <t>N. ORE al giorno</t>
  </si>
  <si>
    <r>
      <t xml:space="preserve">  </t>
    </r>
    <r>
      <rPr>
        <b/>
        <i/>
        <sz val="12"/>
        <color theme="1"/>
        <rFont val="Arial"/>
        <family val="2"/>
      </rPr>
      <t xml:space="preserve"> (indicare  "</t>
    </r>
    <r>
      <rPr>
        <b/>
        <i/>
        <sz val="12"/>
        <color rgb="FFFF0000"/>
        <rFont val="Arial"/>
        <family val="2"/>
      </rPr>
      <t xml:space="preserve"> 0:30 </t>
    </r>
    <r>
      <rPr>
        <b/>
        <i/>
        <sz val="12"/>
        <color theme="1"/>
        <rFont val="Arial"/>
        <family val="2"/>
      </rPr>
      <t>" per assegnare mezz'ora)</t>
    </r>
  </si>
  <si>
    <t>Le ore vanno a ridurre la disponibilità dello straordinario le cui risultanze sono nei tre totali a destra</t>
  </si>
  <si>
    <t>Trattasi di ev.li attività nate dopo la contrattazione</t>
  </si>
  <si>
    <r>
      <t>Il programma, di semplicissimo utilizzo, è composto da diversi fogli collegati da semplici formule (</t>
    </r>
    <r>
      <rPr>
        <b/>
        <sz val="12"/>
        <color theme="1"/>
        <rFont val="Calibri"/>
        <family val="2"/>
        <scheme val="minor"/>
      </rPr>
      <t>sempre senza oscuramenti</t>
    </r>
    <r>
      <rPr>
        <sz val="12"/>
        <color theme="1"/>
        <rFont val="Calibri"/>
        <family val="2"/>
        <scheme val="minor"/>
      </rPr>
      <t xml:space="preserve">) che comunque consentono di gestire tutte le variazioni relative a </t>
    </r>
    <r>
      <rPr>
        <b/>
        <sz val="12"/>
        <color theme="1"/>
        <rFont val="Calibri"/>
        <family val="2"/>
        <scheme val="minor"/>
      </rPr>
      <t>PRE-FESTIVI,</t>
    </r>
    <r>
      <rPr>
        <sz val="12"/>
        <color theme="1"/>
        <rFont val="Calibri"/>
        <family val="2"/>
        <scheme val="minor"/>
      </rPr>
      <t xml:space="preserve"> ore di </t>
    </r>
    <r>
      <rPr>
        <b/>
        <sz val="12"/>
        <color theme="1"/>
        <rFont val="Calibri"/>
        <family val="2"/>
        <scheme val="minor"/>
      </rPr>
      <t>STRAORDINARIO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PERMESSI</t>
    </r>
    <r>
      <rPr>
        <sz val="12"/>
        <color theme="1"/>
        <rFont val="Calibri"/>
        <family val="2"/>
        <scheme val="minor"/>
      </rPr>
      <t xml:space="preserve">, </t>
    </r>
    <r>
      <rPr>
        <b/>
        <sz val="12"/>
        <color theme="1"/>
        <rFont val="Calibri"/>
        <family val="2"/>
        <scheme val="minor"/>
      </rPr>
      <t>COMP. FORFETT</t>
    </r>
    <r>
      <rPr>
        <sz val="12"/>
        <color theme="1"/>
        <rFont val="Calibri"/>
        <family val="2"/>
        <scheme val="minor"/>
      </rPr>
      <t xml:space="preserve">. per ogni giornata di </t>
    </r>
    <r>
      <rPr>
        <b/>
        <sz val="12"/>
        <color theme="1"/>
        <rFont val="Calibri"/>
        <family val="2"/>
        <scheme val="minor"/>
      </rPr>
      <t>sost.ne C.S.</t>
    </r>
    <r>
      <rPr>
        <sz val="12"/>
        <color theme="1"/>
        <rFont val="Calibri"/>
        <family val="2"/>
        <scheme val="minor"/>
      </rPr>
      <t xml:space="preserve"> da colleghi, </t>
    </r>
    <r>
      <rPr>
        <b/>
        <sz val="12"/>
        <color theme="1"/>
        <rFont val="Calibri"/>
        <family val="2"/>
        <scheme val="minor"/>
      </rPr>
      <t>ED EV.LI ALTRE DUE ATT</t>
    </r>
    <r>
      <rPr>
        <sz val="12"/>
        <color theme="1"/>
        <rFont val="Calibri"/>
        <family val="2"/>
        <scheme val="minor"/>
      </rPr>
      <t xml:space="preserve">. (SUCC.1 e SUCC. 2). Quest'ultime due possono essere personalizzate a seconda delle necessità della propria scuola. Sembra opportuno suggerire di </t>
    </r>
    <r>
      <rPr>
        <u/>
        <sz val="12"/>
        <color theme="1"/>
        <rFont val="Calibri"/>
        <family val="2"/>
        <scheme val="minor"/>
      </rPr>
      <t xml:space="preserve">partire dai PRE-FESTIVI </t>
    </r>
    <r>
      <rPr>
        <sz val="12"/>
        <color theme="1"/>
        <rFont val="Calibri"/>
        <family val="2"/>
        <scheme val="minor"/>
      </rPr>
      <t xml:space="preserve">in modo che si possa avere la visione delle disponibilità delle ore del personale che può essere utilizzato a recupero e quindi successivamente con pagamento di STRAORDINARIO. </t>
    </r>
    <r>
      <rPr>
        <u/>
        <sz val="12"/>
        <color theme="1"/>
        <rFont val="Calibri"/>
        <family val="2"/>
        <scheme val="minor"/>
      </rPr>
      <t xml:space="preserve">Ev.li gg di malattia </t>
    </r>
    <r>
      <rPr>
        <sz val="12"/>
        <color theme="1"/>
        <rFont val="Calibri"/>
        <family val="2"/>
        <scheme val="minor"/>
      </rPr>
      <t>che dovessero capitare in un pre-pestivo possono essere inseriti successivamente, e, naturalmente, bisognerà quindi  rimodulare il nuovo monte orario da recuperare e  re-distribuire le ev.li ore già svolte, riassegnandole tra la tabella del recupero pre-festivi e quello dello straordinario. Il programma  ti segnala "</t>
    </r>
    <r>
      <rPr>
        <sz val="12"/>
        <color rgb="FFFF0000"/>
        <rFont val="Calibri"/>
        <family val="2"/>
        <scheme val="minor"/>
      </rPr>
      <t>ERRORE</t>
    </r>
    <r>
      <rPr>
        <sz val="12"/>
        <color theme="1"/>
        <rFont val="Calibri"/>
        <family val="2"/>
        <scheme val="minor"/>
      </rPr>
      <t>" se si assegnano ore di straordinario al dipendente che ha invece ancora ore da recuperare per pre-festivi e ti avvisa anche, sempre con lo stesso messaggio, se si assegnano ore svolte per pre-festivi oltre quelle dovute con recuperi. Normalmente si salva il file, con un nuovo nome ad ogni fine mese (</t>
    </r>
    <r>
      <rPr>
        <i/>
        <sz val="12"/>
        <color theme="1"/>
        <rFont val="Calibri"/>
        <family val="2"/>
        <scheme val="minor"/>
      </rPr>
      <t xml:space="preserve">per es. Rendiconto al mese di...", </t>
    </r>
    <r>
      <rPr>
        <sz val="12"/>
        <color theme="1"/>
        <rFont val="Calibri"/>
        <family val="2"/>
        <scheme val="minor"/>
      </rPr>
      <t>ma ogni scuola può decidere la rendicontazione anche con frazioni diverse oppure in modo annuale.</t>
    </r>
  </si>
  <si>
    <r>
      <t xml:space="preserve">Dopo aver inserito le variazioni si può stampare il </t>
    </r>
    <r>
      <rPr>
        <b/>
        <sz val="12"/>
        <color theme="1"/>
        <rFont val="Calibri"/>
        <family val="2"/>
        <scheme val="minor"/>
      </rPr>
      <t>PROSPETTO MENSILE</t>
    </r>
    <r>
      <rPr>
        <u/>
        <sz val="12"/>
        <color theme="1"/>
        <rFont val="Calibri"/>
        <family val="2"/>
        <scheme val="minor"/>
      </rPr>
      <t xml:space="preserve"> in due formati, </t>
    </r>
    <r>
      <rPr>
        <sz val="12"/>
        <color theme="1"/>
        <rFont val="Calibri"/>
        <family val="2"/>
        <scheme val="minor"/>
      </rPr>
      <t>quello con i nomi per uso dell'ufficio e quello senza i nomi (per motivi di PRIVACY, da pubblicare all'albo (da intendersi come Albo Fisico) della SCUOLA delle varie sedi, anche per controllo da parte dei dipendenti.</t>
    </r>
  </si>
  <si>
    <t>la protezione con password personale</t>
  </si>
  <si>
    <t xml:space="preserve">  COMPENSO FORFETTARIO  GIORNALIERO Sost. Coll. Assenti</t>
  </si>
  <si>
    <r>
      <t xml:space="preserve">EXCEL ESIGE CHE LE ORE VENGANO INSERITE SECONDO QUESTO FORMATO "XX:", OVVERO PER INSERIRE </t>
    </r>
    <r>
      <rPr>
        <b/>
        <i/>
        <u/>
        <sz val="12"/>
        <color theme="1"/>
        <rFont val="Calibri"/>
        <family val="2"/>
        <scheme val="minor"/>
      </rPr>
      <t>12 ore</t>
    </r>
    <r>
      <rPr>
        <b/>
        <i/>
        <sz val="12"/>
        <color theme="1"/>
        <rFont val="Calibri"/>
        <family val="2"/>
        <scheme val="minor"/>
      </rPr>
      <t xml:space="preserve"> DIGITARE " </t>
    </r>
    <r>
      <rPr>
        <b/>
        <i/>
        <sz val="14"/>
        <color rgb="FFFF0000"/>
        <rFont val="Calibri"/>
        <family val="2"/>
        <scheme val="minor"/>
      </rPr>
      <t>12:</t>
    </r>
    <r>
      <rPr>
        <b/>
        <i/>
        <sz val="14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 xml:space="preserve">"  OPPURE  PER INSERIRE  </t>
    </r>
    <r>
      <rPr>
        <b/>
        <i/>
        <u/>
        <sz val="12"/>
        <color theme="1"/>
        <rFont val="Calibri"/>
        <family val="2"/>
        <scheme val="minor"/>
      </rPr>
      <t>12 ore e 35 minuti</t>
    </r>
    <r>
      <rPr>
        <b/>
        <i/>
        <sz val="12"/>
        <color theme="1"/>
        <rFont val="Calibri"/>
        <family val="2"/>
        <scheme val="minor"/>
      </rPr>
      <t xml:space="preserve"> INVECE  " </t>
    </r>
    <r>
      <rPr>
        <b/>
        <i/>
        <sz val="14"/>
        <color rgb="FFFF0000"/>
        <rFont val="Calibri"/>
        <family val="2"/>
        <scheme val="minor"/>
      </rPr>
      <t xml:space="preserve">12:35 </t>
    </r>
    <r>
      <rPr>
        <b/>
        <i/>
        <sz val="12"/>
        <color theme="1"/>
        <rFont val="Calibri"/>
        <family val="2"/>
        <scheme val="minor"/>
      </rPr>
      <t>"</t>
    </r>
  </si>
  <si>
    <t>Il programma consente anche la STAMPA dei CEDOLINI che normalmente viene effettuata e protocollata a fine anno scolastico. Il foglio Cedolini ha protezione senza password per consentire di inserire il logo della propria scuola. Successivamente è opportuno salvare inserendo una propria pw, (sempre nel foglio CEDOL.) per non alterare involontariamente la struttura e le formule.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</si>
</sst>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;[Red]\-0.00\ "/>
    <numFmt numFmtId="165" formatCode="d/m/yy;@"/>
    <numFmt numFmtId="166" formatCode="dd/mm/yy;@"/>
  </numFmts>
  <fonts count="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12"/>
      <color rgb="FFFF0000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  <font>
      <b/>
      <sz val="24"/>
      <color rgb="FFFF0000"/>
      <name val="Arial"/>
      <family val="2"/>
    </font>
    <font>
      <b/>
      <sz val="12"/>
      <name val="Arial"/>
      <family val="2"/>
    </font>
    <font>
      <b/>
      <sz val="8"/>
      <color indexed="63"/>
      <name val="Arial"/>
      <family val="2"/>
    </font>
    <font>
      <b/>
      <sz val="12"/>
      <color indexed="63"/>
      <name val="Arial"/>
      <family val="2"/>
    </font>
    <font>
      <b/>
      <sz val="11"/>
      <color indexed="63"/>
      <name val="Arial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10"/>
      <color indexed="63"/>
      <name val="Arial"/>
      <family val="2"/>
    </font>
    <font>
      <sz val="11"/>
      <color indexed="63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b/>
      <i/>
      <sz val="10"/>
      <color indexed="63"/>
      <name val="Arial"/>
      <family val="2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4"/>
      <name val="Arial"/>
      <family val="2"/>
    </font>
    <font>
      <sz val="12"/>
      <color indexed="63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6"/>
      <color rgb="FFFFFF00"/>
      <name val="Arial"/>
      <family val="2"/>
    </font>
    <font>
      <b/>
      <sz val="11"/>
      <color rgb="FFFF0000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color rgb="FF363636"/>
      <name val="Segoe UI"/>
      <family val="2"/>
    </font>
    <font>
      <sz val="8"/>
      <color indexed="63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i/>
      <sz val="11"/>
      <name val="Arial"/>
      <family val="2"/>
    </font>
    <font>
      <b/>
      <i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9"/>
      <color indexed="63"/>
      <name val="Arial"/>
      <family val="2"/>
    </font>
    <font>
      <b/>
      <sz val="9"/>
      <color rgb="FFFF0000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CBB1"/>
        <bgColor indexed="64"/>
      </patternFill>
    </fill>
    <fill>
      <patternFill patternType="solid">
        <fgColor rgb="FFFBD8C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6">
    <xf numFmtId="0" fontId="0" fillId="0" borderId="0" xfId="0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9" fillId="0" borderId="0" xfId="0" applyFont="1"/>
    <xf numFmtId="0" fontId="8" fillId="0" borderId="0" xfId="0" applyFont="1"/>
    <xf numFmtId="14" fontId="4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" fontId="3" fillId="0" borderId="4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2" fillId="0" borderId="0" xfId="0" applyFont="1"/>
    <xf numFmtId="0" fontId="16" fillId="0" borderId="8" xfId="0" applyFont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wrapText="1"/>
    </xf>
    <xf numFmtId="0" fontId="17" fillId="2" borderId="12" xfId="0" applyFont="1" applyFill="1" applyBorder="1" applyProtection="1">
      <protection locked="0"/>
    </xf>
    <xf numFmtId="1" fontId="18" fillId="2" borderId="13" xfId="0" applyNumberFormat="1" applyFont="1" applyFill="1" applyBorder="1" applyProtection="1">
      <protection locked="0"/>
    </xf>
    <xf numFmtId="0" fontId="15" fillId="0" borderId="0" xfId="0" applyFont="1"/>
    <xf numFmtId="1" fontId="18" fillId="2" borderId="21" xfId="0" applyNumberFormat="1" applyFont="1" applyFill="1" applyBorder="1" applyProtection="1">
      <protection locked="0"/>
    </xf>
    <xf numFmtId="0" fontId="17" fillId="2" borderId="26" xfId="0" applyFont="1" applyFill="1" applyBorder="1" applyProtection="1">
      <protection locked="0"/>
    </xf>
    <xf numFmtId="0" fontId="19" fillId="0" borderId="0" xfId="0" applyFont="1"/>
    <xf numFmtId="0" fontId="29" fillId="0" borderId="55" xfId="0" applyFont="1" applyBorder="1"/>
    <xf numFmtId="0" fontId="29" fillId="0" borderId="0" xfId="0" applyFont="1"/>
    <xf numFmtId="14" fontId="24" fillId="0" borderId="0" xfId="0" applyNumberFormat="1" applyFont="1"/>
    <xf numFmtId="0" fontId="24" fillId="0" borderId="0" xfId="0" applyFont="1"/>
    <xf numFmtId="2" fontId="24" fillId="0" borderId="0" xfId="0" applyNumberFormat="1" applyFont="1"/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1" xfId="0" applyBorder="1"/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9" fillId="0" borderId="36" xfId="0" applyFont="1" applyBorder="1" applyProtection="1">
      <protection locked="0"/>
    </xf>
    <xf numFmtId="0" fontId="19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/>
    <xf numFmtId="0" fontId="19" fillId="0" borderId="0" xfId="0" quotePrefix="1" applyFont="1"/>
    <xf numFmtId="2" fontId="0" fillId="0" borderId="0" xfId="0" applyNumberFormat="1"/>
    <xf numFmtId="0" fontId="11" fillId="0" borderId="0" xfId="0" applyFont="1"/>
    <xf numFmtId="1" fontId="3" fillId="0" borderId="0" xfId="0" applyNumberFormat="1" applyFont="1" applyAlignment="1">
      <alignment horizontal="center"/>
    </xf>
    <xf numFmtId="0" fontId="0" fillId="0" borderId="12" xfId="0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/>
    <xf numFmtId="14" fontId="37" fillId="0" borderId="0" xfId="0" applyNumberFormat="1" applyFont="1" applyAlignment="1">
      <alignment horizontal="left"/>
    </xf>
    <xf numFmtId="14" fontId="7" fillId="0" borderId="0" xfId="0" applyNumberFormat="1" applyFont="1"/>
    <xf numFmtId="1" fontId="3" fillId="0" borderId="0" xfId="0" applyNumberFormat="1" applyFont="1" applyAlignment="1">
      <alignment horizontal="center" vertical="center"/>
    </xf>
    <xf numFmtId="14" fontId="38" fillId="0" borderId="0" xfId="0" applyNumberFormat="1" applyFont="1"/>
    <xf numFmtId="0" fontId="39" fillId="0" borderId="0" xfId="0" applyFont="1" applyAlignment="1">
      <alignment vertical="center" wrapText="1"/>
    </xf>
    <xf numFmtId="2" fontId="12" fillId="0" borderId="0" xfId="0" applyNumberFormat="1" applyFont="1"/>
    <xf numFmtId="14" fontId="12" fillId="0" borderId="38" xfId="0" applyNumberFormat="1" applyFont="1" applyBorder="1"/>
    <xf numFmtId="14" fontId="12" fillId="0" borderId="0" xfId="0" applyNumberFormat="1" applyFont="1"/>
    <xf numFmtId="0" fontId="40" fillId="0" borderId="0" xfId="0" applyFont="1"/>
    <xf numFmtId="15" fontId="40" fillId="0" borderId="0" xfId="0" applyNumberFormat="1" applyFont="1"/>
    <xf numFmtId="14" fontId="40" fillId="0" borderId="0" xfId="0" applyNumberFormat="1" applyFont="1"/>
    <xf numFmtId="16" fontId="40" fillId="0" borderId="0" xfId="0" applyNumberFormat="1" applyFont="1"/>
    <xf numFmtId="0" fontId="12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15" fillId="0" borderId="66" xfId="0" applyFont="1" applyBorder="1" applyAlignment="1">
      <alignment horizontal="center" vertical="center" textRotation="90"/>
    </xf>
    <xf numFmtId="0" fontId="26" fillId="7" borderId="58" xfId="0" applyFont="1" applyFill="1" applyBorder="1" applyAlignment="1">
      <alignment horizontal="center" vertical="center"/>
    </xf>
    <xf numFmtId="0" fontId="17" fillId="2" borderId="11" xfId="0" applyFont="1" applyFill="1" applyBorder="1" applyAlignment="1" applyProtection="1">
      <alignment horizontal="center"/>
      <protection locked="0"/>
    </xf>
    <xf numFmtId="0" fontId="17" fillId="2" borderId="12" xfId="0" applyFont="1" applyFill="1" applyBorder="1" applyAlignment="1" applyProtection="1">
      <alignment horizontal="center"/>
      <protection locked="0"/>
    </xf>
    <xf numFmtId="0" fontId="17" fillId="2" borderId="26" xfId="0" applyFont="1" applyFill="1" applyBorder="1" applyAlignment="1" applyProtection="1">
      <alignment horizontal="center"/>
      <protection locked="0"/>
    </xf>
    <xf numFmtId="0" fontId="15" fillId="0" borderId="64" xfId="0" applyFont="1" applyBorder="1" applyAlignment="1">
      <alignment horizontal="center" vertical="center" textRotation="90" wrapText="1"/>
    </xf>
    <xf numFmtId="0" fontId="28" fillId="0" borderId="0" xfId="0" applyFont="1" applyAlignment="1">
      <alignment horizontal="right"/>
    </xf>
    <xf numFmtId="0" fontId="27" fillId="0" borderId="0" xfId="0" applyFont="1"/>
    <xf numFmtId="0" fontId="0" fillId="0" borderId="3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1" xfId="0" applyBorder="1" applyAlignment="1">
      <alignment horizontal="center"/>
    </xf>
    <xf numFmtId="0" fontId="0" fillId="10" borderId="2" xfId="0" applyFill="1" applyBorder="1" applyAlignment="1">
      <alignment vertical="center"/>
    </xf>
    <xf numFmtId="0" fontId="11" fillId="10" borderId="2" xfId="0" applyFont="1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7" fillId="6" borderId="66" xfId="0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0" fontId="47" fillId="0" borderId="66" xfId="0" applyFont="1" applyBorder="1" applyAlignment="1">
      <alignment horizontal="center" vertical="center"/>
    </xf>
    <xf numFmtId="0" fontId="45" fillId="0" borderId="66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22" fillId="2" borderId="11" xfId="0" applyFont="1" applyFill="1" applyBorder="1" applyAlignment="1" applyProtection="1">
      <alignment horizontal="left"/>
      <protection locked="0"/>
    </xf>
    <xf numFmtId="0" fontId="16" fillId="0" borderId="48" xfId="0" applyFont="1" applyBorder="1" applyAlignment="1">
      <alignment horizontal="center" vertical="center" textRotation="90" wrapText="1"/>
    </xf>
    <xf numFmtId="0" fontId="16" fillId="2" borderId="12" xfId="0" applyFont="1" applyFill="1" applyBorder="1" applyProtection="1">
      <protection locked="0"/>
    </xf>
    <xf numFmtId="0" fontId="16" fillId="2" borderId="18" xfId="0" applyFont="1" applyFill="1" applyBorder="1" applyProtection="1">
      <protection locked="0"/>
    </xf>
    <xf numFmtId="0" fontId="16" fillId="2" borderId="13" xfId="0" applyFont="1" applyFill="1" applyBorder="1" applyProtection="1">
      <protection locked="0"/>
    </xf>
    <xf numFmtId="0" fontId="16" fillId="2" borderId="21" xfId="0" applyFont="1" applyFill="1" applyBorder="1" applyProtection="1">
      <protection locked="0"/>
    </xf>
    <xf numFmtId="0" fontId="16" fillId="2" borderId="27" xfId="0" applyFont="1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0" fontId="16" fillId="2" borderId="11" xfId="0" applyFont="1" applyFill="1" applyBorder="1" applyProtection="1">
      <protection locked="0"/>
    </xf>
    <xf numFmtId="2" fontId="21" fillId="3" borderId="0" xfId="0" applyNumberFormat="1" applyFont="1" applyFill="1" applyAlignment="1">
      <alignment horizontal="center"/>
    </xf>
    <xf numFmtId="2" fontId="21" fillId="3" borderId="27" xfId="0" applyNumberFormat="1" applyFont="1" applyFill="1" applyBorder="1" applyAlignment="1">
      <alignment horizontal="center"/>
    </xf>
    <xf numFmtId="164" fontId="3" fillId="12" borderId="21" xfId="0" applyNumberFormat="1" applyFont="1" applyFill="1" applyBorder="1" applyAlignment="1">
      <alignment horizontal="center"/>
    </xf>
    <xf numFmtId="0" fontId="0" fillId="12" borderId="69" xfId="0" applyFill="1" applyBorder="1" applyAlignment="1">
      <alignment horizontal="center"/>
    </xf>
    <xf numFmtId="164" fontId="0" fillId="12" borderId="21" xfId="0" applyNumberFormat="1" applyFill="1" applyBorder="1" applyAlignment="1">
      <alignment horizontal="center"/>
    </xf>
    <xf numFmtId="164" fontId="0" fillId="12" borderId="13" xfId="0" applyNumberForma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31" fillId="0" borderId="0" xfId="0" applyFont="1"/>
    <xf numFmtId="0" fontId="25" fillId="0" borderId="0" xfId="0" applyFont="1" applyAlignment="1">
      <alignment vertical="center"/>
    </xf>
    <xf numFmtId="0" fontId="22" fillId="2" borderId="12" xfId="0" applyFont="1" applyFill="1" applyBorder="1" applyAlignment="1" applyProtection="1">
      <alignment horizontal="left"/>
      <protection locked="0"/>
    </xf>
    <xf numFmtId="0" fontId="16" fillId="0" borderId="66" xfId="0" applyFont="1" applyBorder="1" applyAlignment="1">
      <alignment horizontal="center" vertical="center"/>
    </xf>
    <xf numFmtId="0" fontId="40" fillId="2" borderId="12" xfId="0" applyFont="1" applyFill="1" applyBorder="1" applyProtection="1">
      <protection locked="0"/>
    </xf>
    <xf numFmtId="0" fontId="40" fillId="2" borderId="11" xfId="0" applyFont="1" applyFill="1" applyBorder="1" applyProtection="1">
      <protection locked="0"/>
    </xf>
    <xf numFmtId="0" fontId="15" fillId="0" borderId="79" xfId="0" applyFont="1" applyBorder="1" applyAlignment="1">
      <alignment horizontal="center" vertical="center" textRotation="90" wrapText="1"/>
    </xf>
    <xf numFmtId="0" fontId="13" fillId="0" borderId="66" xfId="0" applyFont="1" applyBorder="1" applyAlignment="1">
      <alignment horizontal="center" vertical="center" wrapText="1"/>
    </xf>
    <xf numFmtId="0" fontId="12" fillId="3" borderId="66" xfId="0" applyFont="1" applyFill="1" applyBorder="1" applyAlignment="1">
      <alignment horizontal="center" vertical="center" wrapText="1"/>
    </xf>
    <xf numFmtId="0" fontId="15" fillId="4" borderId="66" xfId="0" applyFont="1" applyFill="1" applyBorder="1" applyAlignment="1">
      <alignment horizontal="center" vertical="center" wrapText="1"/>
    </xf>
    <xf numFmtId="0" fontId="57" fillId="5" borderId="66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/>
    </xf>
    <xf numFmtId="0" fontId="16" fillId="7" borderId="66" xfId="0" applyFont="1" applyFill="1" applyBorder="1" applyAlignment="1">
      <alignment horizontal="center" vertical="center" wrapText="1"/>
    </xf>
    <xf numFmtId="0" fontId="54" fillId="0" borderId="66" xfId="0" applyFont="1" applyBorder="1" applyAlignment="1">
      <alignment horizontal="center" vertical="center" textRotation="90" wrapText="1"/>
    </xf>
    <xf numFmtId="0" fontId="56" fillId="4" borderId="66" xfId="0" applyFont="1" applyFill="1" applyBorder="1" applyAlignment="1">
      <alignment horizontal="center" vertical="center" textRotation="90"/>
    </xf>
    <xf numFmtId="0" fontId="56" fillId="4" borderId="45" xfId="0" applyFont="1" applyFill="1" applyBorder="1" applyAlignment="1">
      <alignment horizontal="center" vertical="center" textRotation="90" wrapText="1"/>
    </xf>
    <xf numFmtId="0" fontId="17" fillId="2" borderId="0" xfId="0" applyFont="1" applyFill="1" applyProtection="1">
      <protection locked="0"/>
    </xf>
    <xf numFmtId="2" fontId="21" fillId="3" borderId="49" xfId="0" applyNumberFormat="1" applyFont="1" applyFill="1" applyBorder="1" applyAlignment="1">
      <alignment horizontal="center"/>
    </xf>
    <xf numFmtId="0" fontId="22" fillId="13" borderId="70" xfId="0" applyFont="1" applyFill="1" applyBorder="1" applyAlignment="1">
      <alignment horizontal="left"/>
    </xf>
    <xf numFmtId="0" fontId="22" fillId="13" borderId="32" xfId="0" applyFont="1" applyFill="1" applyBorder="1" applyAlignment="1">
      <alignment horizontal="left"/>
    </xf>
    <xf numFmtId="0" fontId="22" fillId="14" borderId="70" xfId="0" applyFont="1" applyFill="1" applyBorder="1" applyAlignment="1">
      <alignment horizontal="left"/>
    </xf>
    <xf numFmtId="0" fontId="22" fillId="14" borderId="32" xfId="0" applyFont="1" applyFill="1" applyBorder="1" applyAlignment="1">
      <alignment horizontal="left"/>
    </xf>
    <xf numFmtId="0" fontId="19" fillId="0" borderId="0" xfId="0" applyFont="1" applyAlignment="1" applyProtection="1">
      <alignment horizontal="center"/>
      <protection locked="0"/>
    </xf>
    <xf numFmtId="0" fontId="49" fillId="0" borderId="0" xfId="0" applyFont="1" applyAlignment="1">
      <alignment vertical="center"/>
    </xf>
    <xf numFmtId="0" fontId="50" fillId="2" borderId="66" xfId="0" applyFont="1" applyFill="1" applyBorder="1" applyAlignment="1">
      <alignment horizontal="center" wrapText="1"/>
    </xf>
    <xf numFmtId="0" fontId="33" fillId="0" borderId="66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26" fillId="2" borderId="66" xfId="0" applyFont="1" applyFill="1" applyBorder="1" applyAlignment="1">
      <alignment horizontal="center" vertical="center" wrapText="1"/>
    </xf>
    <xf numFmtId="0" fontId="22" fillId="14" borderId="80" xfId="0" applyFont="1" applyFill="1" applyBorder="1" applyAlignment="1">
      <alignment horizontal="left"/>
    </xf>
    <xf numFmtId="0" fontId="32" fillId="0" borderId="48" xfId="0" applyFont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2" fillId="0" borderId="61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9" fillId="0" borderId="4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/>
    </xf>
    <xf numFmtId="0" fontId="22" fillId="0" borderId="35" xfId="0" applyFont="1" applyBorder="1" applyAlignment="1">
      <alignment horizontal="left"/>
    </xf>
    <xf numFmtId="0" fontId="22" fillId="0" borderId="41" xfId="0" applyFont="1" applyBorder="1" applyAlignment="1">
      <alignment horizontal="left"/>
    </xf>
    <xf numFmtId="0" fontId="22" fillId="0" borderId="53" xfId="0" applyFont="1" applyBorder="1" applyAlignment="1">
      <alignment horizontal="left"/>
    </xf>
    <xf numFmtId="14" fontId="9" fillId="0" borderId="66" xfId="0" applyNumberFormat="1" applyFont="1" applyBorder="1" applyAlignment="1">
      <alignment horizontal="center" vertical="center"/>
    </xf>
    <xf numFmtId="14" fontId="7" fillId="0" borderId="66" xfId="0" applyNumberFormat="1" applyFont="1" applyBorder="1" applyAlignment="1">
      <alignment horizontal="center" vertical="center"/>
    </xf>
    <xf numFmtId="0" fontId="22" fillId="2" borderId="26" xfId="0" applyFont="1" applyFill="1" applyBorder="1" applyAlignment="1" applyProtection="1">
      <alignment horizontal="left"/>
      <protection locked="0"/>
    </xf>
    <xf numFmtId="0" fontId="19" fillId="0" borderId="21" xfId="0" applyFont="1" applyBorder="1" applyAlignment="1">
      <alignment vertical="center"/>
    </xf>
    <xf numFmtId="14" fontId="54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14" fontId="42" fillId="0" borderId="81" xfId="0" applyNumberFormat="1" applyFont="1" applyBorder="1" applyAlignment="1">
      <alignment horizontal="center"/>
    </xf>
    <xf numFmtId="14" fontId="42" fillId="0" borderId="20" xfId="0" applyNumberFormat="1" applyFont="1" applyBorder="1" applyAlignment="1">
      <alignment horizontal="center"/>
    </xf>
    <xf numFmtId="14" fontId="42" fillId="0" borderId="82" xfId="0" applyNumberFormat="1" applyFont="1" applyBorder="1" applyAlignment="1">
      <alignment horizontal="center"/>
    </xf>
    <xf numFmtId="0" fontId="27" fillId="7" borderId="66" xfId="0" applyFont="1" applyFill="1" applyBorder="1" applyAlignment="1">
      <alignment horizontal="center" textRotation="90"/>
    </xf>
    <xf numFmtId="14" fontId="42" fillId="0" borderId="17" xfId="0" applyNumberFormat="1" applyFont="1" applyBorder="1" applyAlignment="1">
      <alignment horizontal="center"/>
    </xf>
    <xf numFmtId="14" fontId="42" fillId="0" borderId="93" xfId="0" applyNumberFormat="1" applyFont="1" applyBorder="1" applyAlignment="1">
      <alignment horizontal="center"/>
    </xf>
    <xf numFmtId="14" fontId="42" fillId="0" borderId="96" xfId="0" applyNumberFormat="1" applyFont="1" applyBorder="1" applyAlignment="1">
      <alignment horizontal="center"/>
    </xf>
    <xf numFmtId="14" fontId="42" fillId="0" borderId="76" xfId="0" applyNumberFormat="1" applyFont="1" applyBorder="1" applyAlignment="1">
      <alignment horizontal="center"/>
    </xf>
    <xf numFmtId="0" fontId="0" fillId="0" borderId="66" xfId="0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63" fillId="0" borderId="66" xfId="0" applyFont="1" applyBorder="1" applyAlignment="1">
      <alignment horizontal="center"/>
    </xf>
    <xf numFmtId="0" fontId="0" fillId="2" borderId="37" xfId="0" applyFill="1" applyBorder="1"/>
    <xf numFmtId="0" fontId="0" fillId="2" borderId="56" xfId="0" applyFill="1" applyBorder="1"/>
    <xf numFmtId="0" fontId="0" fillId="2" borderId="7" xfId="0" applyFill="1" applyBorder="1"/>
    <xf numFmtId="0" fontId="0" fillId="2" borderId="36" xfId="0" applyFill="1" applyBorder="1"/>
    <xf numFmtId="0" fontId="0" fillId="2" borderId="0" xfId="0" applyFill="1"/>
    <xf numFmtId="0" fontId="0" fillId="2" borderId="57" xfId="0" applyFill="1" applyBorder="1"/>
    <xf numFmtId="0" fontId="0" fillId="2" borderId="31" xfId="0" applyFill="1" applyBorder="1"/>
    <xf numFmtId="0" fontId="0" fillId="2" borderId="4" xfId="0" applyFill="1" applyBorder="1"/>
    <xf numFmtId="0" fontId="0" fillId="2" borderId="58" xfId="0" applyFill="1" applyBorder="1"/>
    <xf numFmtId="0" fontId="50" fillId="2" borderId="36" xfId="0" applyFont="1" applyFill="1" applyBorder="1"/>
    <xf numFmtId="2" fontId="0" fillId="0" borderId="36" xfId="0" applyNumberFormat="1" applyBorder="1"/>
    <xf numFmtId="2" fontId="0" fillId="0" borderId="32" xfId="0" applyNumberFormat="1" applyBorder="1"/>
    <xf numFmtId="0" fontId="3" fillId="0" borderId="100" xfId="0" applyFont="1" applyBorder="1" applyAlignment="1">
      <alignment horizontal="center" vertical="center" wrapText="1"/>
    </xf>
    <xf numFmtId="0" fontId="33" fillId="0" borderId="100" xfId="0" applyFont="1" applyBorder="1" applyAlignment="1">
      <alignment horizontal="center" vertical="center" wrapText="1"/>
    </xf>
    <xf numFmtId="0" fontId="32" fillId="0" borderId="100" xfId="0" applyFont="1" applyBorder="1" applyAlignment="1">
      <alignment horizontal="center" vertical="center" wrapText="1"/>
    </xf>
    <xf numFmtId="0" fontId="11" fillId="7" borderId="100" xfId="0" applyFont="1" applyFill="1" applyBorder="1" applyAlignment="1">
      <alignment horizontal="center" vertical="center" wrapText="1"/>
    </xf>
    <xf numFmtId="0" fontId="33" fillId="0" borderId="100" xfId="0" applyFont="1" applyBorder="1" applyAlignment="1">
      <alignment horizontal="center" vertical="center"/>
    </xf>
    <xf numFmtId="0" fontId="26" fillId="2" borderId="100" xfId="0" applyFont="1" applyFill="1" applyBorder="1" applyAlignment="1">
      <alignment horizontal="center" vertical="center" wrapText="1"/>
    </xf>
    <xf numFmtId="14" fontId="12" fillId="0" borderId="0" xfId="0" applyNumberFormat="1" applyFont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7" fontId="3" fillId="0" borderId="4" xfId="0" applyNumberFormat="1" applyFont="1" applyBorder="1" applyAlignment="1">
      <alignment horizontal="center"/>
    </xf>
    <xf numFmtId="0" fontId="1" fillId="0" borderId="37" xfId="0" applyFont="1" applyBorder="1" applyAlignment="1" applyProtection="1">
      <alignment horizontal="center" vertical="center" textRotation="90"/>
      <protection locked="0"/>
    </xf>
    <xf numFmtId="2" fontId="64" fillId="0" borderId="0" xfId="0" applyNumberFormat="1" applyFont="1" applyAlignment="1">
      <alignment vertical="center"/>
    </xf>
    <xf numFmtId="21" fontId="18" fillId="2" borderId="13" xfId="0" applyNumberFormat="1" applyFont="1" applyFill="1" applyBorder="1" applyProtection="1">
      <protection locked="0"/>
    </xf>
    <xf numFmtId="46" fontId="18" fillId="7" borderId="11" xfId="0" applyNumberFormat="1" applyFont="1" applyFill="1" applyBorder="1"/>
    <xf numFmtId="46" fontId="53" fillId="2" borderId="19" xfId="0" applyNumberFormat="1" applyFont="1" applyFill="1" applyBorder="1" applyAlignment="1" applyProtection="1">
      <alignment horizontal="center" vertical="center"/>
      <protection locked="0"/>
    </xf>
    <xf numFmtId="46" fontId="14" fillId="2" borderId="12" xfId="0" applyNumberFormat="1" applyFont="1" applyFill="1" applyBorder="1" applyAlignment="1" applyProtection="1">
      <alignment horizontal="center" vertical="center"/>
      <protection locked="0"/>
    </xf>
    <xf numFmtId="46" fontId="11" fillId="7" borderId="58" xfId="0" applyNumberFormat="1" applyFont="1" applyFill="1" applyBorder="1"/>
    <xf numFmtId="46" fontId="0" fillId="2" borderId="12" xfId="0" applyNumberFormat="1" applyFill="1" applyBorder="1" applyAlignment="1" applyProtection="1">
      <alignment horizontal="center" vertical="center"/>
      <protection locked="0"/>
    </xf>
    <xf numFmtId="46" fontId="11" fillId="7" borderId="3" xfId="0" applyNumberFormat="1" applyFont="1" applyFill="1" applyBorder="1"/>
    <xf numFmtId="46" fontId="0" fillId="2" borderId="23" xfId="0" applyNumberFormat="1" applyFill="1" applyBorder="1" applyAlignment="1" applyProtection="1">
      <alignment horizontal="center" vertical="center"/>
      <protection locked="0"/>
    </xf>
    <xf numFmtId="46" fontId="14" fillId="2" borderId="23" xfId="0" applyNumberFormat="1" applyFont="1" applyFill="1" applyBorder="1" applyAlignment="1" applyProtection="1">
      <alignment horizontal="center" vertical="center"/>
      <protection locked="0"/>
    </xf>
    <xf numFmtId="46" fontId="11" fillId="7" borderId="94" xfId="0" applyNumberFormat="1" applyFont="1" applyFill="1" applyBorder="1"/>
    <xf numFmtId="46" fontId="0" fillId="2" borderId="11" xfId="0" applyNumberFormat="1" applyFill="1" applyBorder="1" applyAlignment="1" applyProtection="1">
      <alignment horizontal="center" vertical="center"/>
      <protection locked="0"/>
    </xf>
    <xf numFmtId="46" fontId="14" fillId="2" borderId="11" xfId="0" applyNumberFormat="1" applyFont="1" applyFill="1" applyBorder="1" applyAlignment="1" applyProtection="1">
      <alignment horizontal="center" vertical="center"/>
      <protection locked="0"/>
    </xf>
    <xf numFmtId="46" fontId="0" fillId="2" borderId="26" xfId="0" applyNumberFormat="1" applyFill="1" applyBorder="1" applyAlignment="1" applyProtection="1">
      <alignment horizontal="center" vertical="center"/>
      <protection locked="0"/>
    </xf>
    <xf numFmtId="46" fontId="14" fillId="2" borderId="26" xfId="0" applyNumberFormat="1" applyFont="1" applyFill="1" applyBorder="1" applyAlignment="1" applyProtection="1">
      <alignment horizontal="center" vertical="center"/>
      <protection locked="0"/>
    </xf>
    <xf numFmtId="46" fontId="11" fillId="7" borderId="7" xfId="0" applyNumberFormat="1" applyFont="1" applyFill="1" applyBorder="1"/>
    <xf numFmtId="46" fontId="0" fillId="2" borderId="25" xfId="0" applyNumberFormat="1" applyFill="1" applyBorder="1" applyAlignment="1" applyProtection="1">
      <alignment horizontal="center" vertical="center"/>
      <protection locked="0"/>
    </xf>
    <xf numFmtId="46" fontId="14" fillId="2" borderId="25" xfId="0" applyNumberFormat="1" applyFont="1" applyFill="1" applyBorder="1" applyAlignment="1" applyProtection="1">
      <alignment horizontal="center" vertical="center"/>
      <protection locked="0"/>
    </xf>
    <xf numFmtId="46" fontId="11" fillId="7" borderId="98" xfId="0" applyNumberFormat="1" applyFont="1" applyFill="1" applyBorder="1"/>
    <xf numFmtId="46" fontId="26" fillId="7" borderId="87" xfId="0" applyNumberFormat="1" applyFont="1" applyFill="1" applyBorder="1"/>
    <xf numFmtId="46" fontId="26" fillId="7" borderId="88" xfId="0" applyNumberFormat="1" applyFont="1" applyFill="1" applyBorder="1"/>
    <xf numFmtId="46" fontId="26" fillId="7" borderId="92" xfId="0" applyNumberFormat="1" applyFont="1" applyFill="1" applyBorder="1"/>
    <xf numFmtId="46" fontId="26" fillId="7" borderId="89" xfId="0" applyNumberFormat="1" applyFont="1" applyFill="1" applyBorder="1"/>
    <xf numFmtId="46" fontId="26" fillId="7" borderId="95" xfId="0" applyNumberFormat="1" applyFont="1" applyFill="1" applyBorder="1"/>
    <xf numFmtId="46" fontId="26" fillId="7" borderId="97" xfId="0" applyNumberFormat="1" applyFont="1" applyFill="1" applyBorder="1"/>
    <xf numFmtId="46" fontId="23" fillId="8" borderId="25" xfId="0" applyNumberFormat="1" applyFont="1" applyFill="1" applyBorder="1" applyAlignment="1">
      <alignment horizontal="center"/>
    </xf>
    <xf numFmtId="46" fontId="23" fillId="8" borderId="12" xfId="0" applyNumberFormat="1" applyFont="1" applyFill="1" applyBorder="1" applyAlignment="1">
      <alignment horizontal="center"/>
    </xf>
    <xf numFmtId="46" fontId="23" fillId="8" borderId="26" xfId="0" applyNumberFormat="1" applyFont="1" applyFill="1" applyBorder="1" applyAlignment="1">
      <alignment horizontal="center"/>
    </xf>
    <xf numFmtId="46" fontId="23" fillId="8" borderId="84" xfId="0" applyNumberFormat="1" applyFont="1" applyFill="1" applyBorder="1" applyAlignment="1">
      <alignment horizontal="center"/>
    </xf>
    <xf numFmtId="46" fontId="23" fillId="8" borderId="35" xfId="0" applyNumberFormat="1" applyFont="1" applyFill="1" applyBorder="1" applyAlignment="1">
      <alignment horizontal="center"/>
    </xf>
    <xf numFmtId="46" fontId="23" fillId="8" borderId="41" xfId="0" applyNumberFormat="1" applyFont="1" applyFill="1" applyBorder="1" applyAlignment="1">
      <alignment horizontal="center"/>
    </xf>
    <xf numFmtId="46" fontId="23" fillId="8" borderId="11" xfId="0" applyNumberFormat="1" applyFont="1" applyFill="1" applyBorder="1" applyAlignment="1">
      <alignment horizontal="center"/>
    </xf>
    <xf numFmtId="165" fontId="0" fillId="2" borderId="32" xfId="0" applyNumberFormat="1" applyFill="1" applyBorder="1" applyProtection="1">
      <protection locked="0"/>
    </xf>
    <xf numFmtId="165" fontId="0" fillId="2" borderId="34" xfId="0" applyNumberFormat="1" applyFill="1" applyBorder="1" applyProtection="1">
      <protection locked="0"/>
    </xf>
    <xf numFmtId="165" fontId="19" fillId="2" borderId="34" xfId="0" applyNumberFormat="1" applyFont="1" applyFill="1" applyBorder="1" applyProtection="1">
      <protection locked="0"/>
    </xf>
    <xf numFmtId="165" fontId="0" fillId="2" borderId="83" xfId="0" applyNumberFormat="1" applyFill="1" applyBorder="1" applyProtection="1">
      <protection locked="0"/>
    </xf>
    <xf numFmtId="165" fontId="0" fillId="2" borderId="70" xfId="0" applyNumberFormat="1" applyFill="1" applyBorder="1" applyProtection="1">
      <protection locked="0"/>
    </xf>
    <xf numFmtId="165" fontId="0" fillId="2" borderId="0" xfId="0" applyNumberFormat="1" applyFill="1" applyProtection="1">
      <protection locked="0"/>
    </xf>
    <xf numFmtId="165" fontId="0" fillId="2" borderId="28" xfId="0" applyNumberFormat="1" applyFill="1" applyBorder="1" applyProtection="1">
      <protection locked="0"/>
    </xf>
    <xf numFmtId="165" fontId="19" fillId="2" borderId="28" xfId="0" applyNumberFormat="1" applyFont="1" applyFill="1" applyBorder="1" applyProtection="1">
      <protection locked="0"/>
    </xf>
    <xf numFmtId="46" fontId="0" fillId="2" borderId="12" xfId="0" applyNumberFormat="1" applyFill="1" applyBorder="1" applyProtection="1">
      <protection locked="0"/>
    </xf>
    <xf numFmtId="46" fontId="0" fillId="2" borderId="11" xfId="0" applyNumberFormat="1" applyFill="1" applyBorder="1" applyProtection="1">
      <protection locked="0"/>
    </xf>
    <xf numFmtId="46" fontId="15" fillId="7" borderId="14" xfId="0" applyNumberFormat="1" applyFont="1" applyFill="1" applyBorder="1"/>
    <xf numFmtId="46" fontId="15" fillId="7" borderId="19" xfId="0" applyNumberFormat="1" applyFont="1" applyFill="1" applyBorder="1"/>
    <xf numFmtId="46" fontId="0" fillId="7" borderId="45" xfId="0" applyNumberFormat="1" applyFill="1" applyBorder="1"/>
    <xf numFmtId="46" fontId="0" fillId="7" borderId="90" xfId="0" applyNumberFormat="1" applyFill="1" applyBorder="1"/>
    <xf numFmtId="46" fontId="0" fillId="7" borderId="99" xfId="0" applyNumberFormat="1" applyFill="1" applyBorder="1"/>
    <xf numFmtId="46" fontId="11" fillId="7" borderId="6" xfId="0" applyNumberFormat="1" applyFont="1" applyFill="1" applyBorder="1"/>
    <xf numFmtId="46" fontId="11" fillId="0" borderId="12" xfId="0" applyNumberFormat="1" applyFont="1" applyBorder="1" applyAlignment="1">
      <alignment horizontal="center"/>
    </xf>
    <xf numFmtId="46" fontId="11" fillId="0" borderId="26" xfId="0" applyNumberFormat="1" applyFont="1" applyBorder="1" applyAlignment="1">
      <alignment horizontal="center"/>
    </xf>
    <xf numFmtId="46" fontId="11" fillId="0" borderId="25" xfId="0" applyNumberFormat="1" applyFont="1" applyBorder="1" applyAlignment="1">
      <alignment horizontal="center"/>
    </xf>
    <xf numFmtId="46" fontId="11" fillId="0" borderId="18" xfId="0" applyNumberFormat="1" applyFont="1" applyBorder="1" applyAlignment="1">
      <alignment horizontal="center"/>
    </xf>
    <xf numFmtId="46" fontId="11" fillId="0" borderId="28" xfId="0" applyNumberFormat="1" applyFont="1" applyBorder="1" applyAlignment="1">
      <alignment horizontal="center"/>
    </xf>
    <xf numFmtId="46" fontId="11" fillId="0" borderId="38" xfId="0" applyNumberFormat="1" applyFont="1" applyBorder="1" applyAlignment="1">
      <alignment horizontal="center"/>
    </xf>
    <xf numFmtId="46" fontId="11" fillId="0" borderId="74" xfId="0" applyNumberFormat="1" applyFont="1" applyBorder="1" applyAlignment="1">
      <alignment horizontal="center"/>
    </xf>
    <xf numFmtId="46" fontId="21" fillId="0" borderId="27" xfId="0" applyNumberFormat="1" applyFont="1" applyBorder="1" applyAlignment="1">
      <alignment horizontal="center"/>
    </xf>
    <xf numFmtId="46" fontId="21" fillId="0" borderId="12" xfId="0" applyNumberFormat="1" applyFont="1" applyBorder="1" applyAlignment="1">
      <alignment horizontal="center"/>
    </xf>
    <xf numFmtId="46" fontId="21" fillId="0" borderId="26" xfId="0" applyNumberFormat="1" applyFont="1" applyBorder="1" applyAlignment="1">
      <alignment horizontal="center"/>
    </xf>
    <xf numFmtId="46" fontId="19" fillId="0" borderId="27" xfId="0" applyNumberFormat="1" applyFont="1" applyBorder="1" applyAlignment="1">
      <alignment horizontal="center"/>
    </xf>
    <xf numFmtId="46" fontId="4" fillId="0" borderId="27" xfId="0" applyNumberFormat="1" applyFont="1" applyBorder="1" applyAlignment="1">
      <alignment horizontal="center"/>
    </xf>
    <xf numFmtId="46" fontId="0" fillId="0" borderId="27" xfId="0" applyNumberFormat="1" applyBorder="1" applyAlignment="1">
      <alignment horizontal="center"/>
    </xf>
    <xf numFmtId="46" fontId="3" fillId="2" borderId="21" xfId="0" applyNumberFormat="1" applyFont="1" applyFill="1" applyBorder="1" applyAlignment="1">
      <alignment horizontal="center"/>
    </xf>
    <xf numFmtId="46" fontId="19" fillId="0" borderId="12" xfId="0" applyNumberFormat="1" applyFont="1" applyBorder="1" applyAlignment="1">
      <alignment horizontal="center"/>
    </xf>
    <xf numFmtId="46" fontId="4" fillId="0" borderId="12" xfId="0" applyNumberFormat="1" applyFont="1" applyBorder="1" applyAlignment="1">
      <alignment horizontal="center"/>
    </xf>
    <xf numFmtId="46" fontId="0" fillId="0" borderId="12" xfId="0" applyNumberFormat="1" applyBorder="1" applyAlignment="1">
      <alignment horizontal="center"/>
    </xf>
    <xf numFmtId="46" fontId="3" fillId="2" borderId="12" xfId="0" applyNumberFormat="1" applyFont="1" applyFill="1" applyBorder="1" applyAlignment="1">
      <alignment horizontal="center"/>
    </xf>
    <xf numFmtId="46" fontId="19" fillId="0" borderId="26" xfId="0" applyNumberFormat="1" applyFont="1" applyBorder="1" applyAlignment="1">
      <alignment horizontal="center"/>
    </xf>
    <xf numFmtId="46" fontId="4" fillId="0" borderId="26" xfId="0" applyNumberFormat="1" applyFont="1" applyBorder="1" applyAlignment="1">
      <alignment horizontal="center"/>
    </xf>
    <xf numFmtId="46" fontId="0" fillId="0" borderId="26" xfId="0" applyNumberFormat="1" applyBorder="1" applyAlignment="1">
      <alignment horizontal="center"/>
    </xf>
    <xf numFmtId="46" fontId="3" fillId="2" borderId="26" xfId="0" applyNumberFormat="1" applyFont="1" applyFill="1" applyBorder="1" applyAlignment="1">
      <alignment horizontal="center"/>
    </xf>
    <xf numFmtId="46" fontId="21" fillId="0" borderId="25" xfId="0" applyNumberFormat="1" applyFont="1" applyBorder="1" applyAlignment="1">
      <alignment horizontal="center"/>
    </xf>
    <xf numFmtId="46" fontId="19" fillId="0" borderId="25" xfId="0" applyNumberFormat="1" applyFont="1" applyBorder="1" applyAlignment="1">
      <alignment horizontal="center"/>
    </xf>
    <xf numFmtId="46" fontId="4" fillId="0" borderId="25" xfId="0" applyNumberFormat="1" applyFont="1" applyBorder="1" applyAlignment="1">
      <alignment horizontal="center"/>
    </xf>
    <xf numFmtId="46" fontId="0" fillId="0" borderId="25" xfId="0" applyNumberFormat="1" applyBorder="1" applyAlignment="1">
      <alignment horizontal="center"/>
    </xf>
    <xf numFmtId="46" fontId="3" fillId="2" borderId="71" xfId="0" applyNumberFormat="1" applyFont="1" applyFill="1" applyBorder="1" applyAlignment="1">
      <alignment horizontal="center"/>
    </xf>
    <xf numFmtId="46" fontId="3" fillId="2" borderId="13" xfId="0" applyNumberFormat="1" applyFont="1" applyFill="1" applyBorder="1" applyAlignment="1">
      <alignment horizontal="center"/>
    </xf>
    <xf numFmtId="46" fontId="3" fillId="2" borderId="18" xfId="0" applyNumberFormat="1" applyFont="1" applyFill="1" applyBorder="1" applyAlignment="1">
      <alignment horizontal="center"/>
    </xf>
    <xf numFmtId="46" fontId="19" fillId="0" borderId="60" xfId="0" applyNumberFormat="1" applyFont="1" applyBorder="1" applyAlignment="1">
      <alignment horizontal="center"/>
    </xf>
    <xf numFmtId="46" fontId="3" fillId="2" borderId="22" xfId="0" applyNumberFormat="1" applyFont="1" applyFill="1" applyBorder="1" applyAlignment="1">
      <alignment horizontal="center"/>
    </xf>
    <xf numFmtId="46" fontId="19" fillId="0" borderId="11" xfId="0" applyNumberFormat="1" applyFont="1" applyBorder="1" applyAlignment="1">
      <alignment horizontal="center"/>
    </xf>
    <xf numFmtId="46" fontId="3" fillId="2" borderId="25" xfId="0" applyNumberFormat="1" applyFont="1" applyFill="1" applyBorder="1" applyAlignment="1">
      <alignment horizontal="center"/>
    </xf>
    <xf numFmtId="46" fontId="19" fillId="0" borderId="23" xfId="0" applyNumberFormat="1" applyFont="1" applyBorder="1" applyAlignment="1">
      <alignment horizontal="center"/>
    </xf>
    <xf numFmtId="46" fontId="19" fillId="0" borderId="0" xfId="0" applyNumberFormat="1" applyFont="1" applyAlignment="1">
      <alignment horizontal="center"/>
    </xf>
    <xf numFmtId="1" fontId="21" fillId="0" borderId="27" xfId="0" applyNumberFormat="1" applyFont="1" applyBorder="1" applyAlignment="1">
      <alignment horizontal="center"/>
    </xf>
    <xf numFmtId="1" fontId="21" fillId="0" borderId="12" xfId="0" applyNumberFormat="1" applyFont="1" applyBorder="1" applyAlignment="1">
      <alignment horizontal="center"/>
    </xf>
    <xf numFmtId="0" fontId="4" fillId="0" borderId="100" xfId="0" applyFont="1" applyBorder="1" applyAlignment="1">
      <alignment horizontal="center" vertical="center" wrapText="1"/>
    </xf>
    <xf numFmtId="46" fontId="7" fillId="7" borderId="12" xfId="0" applyNumberFormat="1" applyFont="1" applyFill="1" applyBorder="1" applyAlignment="1">
      <alignment horizontal="center"/>
    </xf>
    <xf numFmtId="46" fontId="41" fillId="0" borderId="66" xfId="0" applyNumberFormat="1" applyFont="1" applyBorder="1"/>
    <xf numFmtId="2" fontId="33" fillId="0" borderId="100" xfId="0" applyNumberFormat="1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11" fillId="7" borderId="45" xfId="0" applyFont="1" applyFill="1" applyBorder="1" applyAlignment="1">
      <alignment horizontal="center" vertical="center" wrapText="1"/>
    </xf>
    <xf numFmtId="20" fontId="0" fillId="2" borderId="11" xfId="0" applyNumberFormat="1" applyFill="1" applyBorder="1" applyProtection="1">
      <protection locked="0"/>
    </xf>
    <xf numFmtId="20" fontId="0" fillId="2" borderId="12" xfId="0" applyNumberFormat="1" applyFill="1" applyBorder="1" applyProtection="1">
      <protection locked="0"/>
    </xf>
    <xf numFmtId="46" fontId="11" fillId="7" borderId="12" xfId="0" applyNumberFormat="1" applyFont="1" applyFill="1" applyBorder="1" applyAlignment="1">
      <alignment horizontal="center"/>
    </xf>
    <xf numFmtId="46" fontId="0" fillId="0" borderId="53" xfId="0" applyNumberFormat="1" applyBorder="1" applyAlignment="1">
      <alignment horizontal="center"/>
    </xf>
    <xf numFmtId="46" fontId="0" fillId="0" borderId="35" xfId="0" applyNumberFormat="1" applyBorder="1" applyAlignment="1">
      <alignment horizontal="center"/>
    </xf>
    <xf numFmtId="46" fontId="0" fillId="0" borderId="39" xfId="0" applyNumberForma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6" fontId="14" fillId="2" borderId="16" xfId="0" applyNumberFormat="1" applyFont="1" applyFill="1" applyBorder="1" applyAlignment="1" applyProtection="1">
      <alignment horizontal="center"/>
      <protection locked="0"/>
    </xf>
    <xf numFmtId="46" fontId="0" fillId="0" borderId="17" xfId="0" applyNumberFormat="1" applyBorder="1"/>
    <xf numFmtId="46" fontId="14" fillId="2" borderId="72" xfId="0" applyNumberFormat="1" applyFont="1" applyFill="1" applyBorder="1" applyAlignment="1" applyProtection="1">
      <alignment horizontal="center"/>
      <protection locked="0"/>
    </xf>
    <xf numFmtId="46" fontId="0" fillId="0" borderId="64" xfId="0" applyNumberFormat="1" applyBorder="1"/>
    <xf numFmtId="46" fontId="0" fillId="0" borderId="76" xfId="0" applyNumberFormat="1" applyBorder="1"/>
    <xf numFmtId="46" fontId="0" fillId="0" borderId="78" xfId="0" applyNumberFormat="1" applyBorder="1"/>
    <xf numFmtId="46" fontId="14" fillId="2" borderId="15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" vertical="center"/>
    </xf>
    <xf numFmtId="0" fontId="26" fillId="7" borderId="49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01" xfId="0" applyFont="1" applyBorder="1" applyAlignment="1">
      <alignment horizontal="center" vertical="center"/>
    </xf>
    <xf numFmtId="0" fontId="31" fillId="0" borderId="102" xfId="0" applyFont="1" applyBorder="1" applyAlignment="1">
      <alignment horizontal="center" vertical="center"/>
    </xf>
    <xf numFmtId="46" fontId="19" fillId="2" borderId="13" xfId="0" applyNumberFormat="1" applyFont="1" applyFill="1" applyBorder="1" applyProtection="1">
      <protection locked="0"/>
    </xf>
    <xf numFmtId="46" fontId="19" fillId="0" borderId="65" xfId="0" applyNumberFormat="1" applyFont="1" applyBorder="1" applyAlignment="1">
      <alignment horizontal="center"/>
    </xf>
    <xf numFmtId="0" fontId="31" fillId="0" borderId="100" xfId="0" applyFont="1" applyBorder="1" applyAlignment="1">
      <alignment horizontal="center" vertical="center"/>
    </xf>
    <xf numFmtId="46" fontId="27" fillId="0" borderId="45" xfId="0" applyNumberFormat="1" applyFont="1" applyBorder="1"/>
    <xf numFmtId="0" fontId="22" fillId="0" borderId="65" xfId="0" applyFont="1" applyBorder="1" applyAlignment="1">
      <alignment horizontal="left"/>
    </xf>
    <xf numFmtId="166" fontId="65" fillId="2" borderId="73" xfId="0" applyNumberFormat="1" applyFont="1" applyFill="1" applyBorder="1" applyProtection="1">
      <protection locked="0"/>
    </xf>
    <xf numFmtId="20" fontId="0" fillId="2" borderId="84" xfId="0" applyNumberFormat="1" applyFill="1" applyBorder="1" applyProtection="1">
      <protection locked="0"/>
    </xf>
    <xf numFmtId="166" fontId="65" fillId="2" borderId="59" xfId="0" applyNumberFormat="1" applyFont="1" applyFill="1" applyBorder="1" applyProtection="1">
      <protection locked="0"/>
    </xf>
    <xf numFmtId="20" fontId="0" fillId="2" borderId="3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46" fontId="0" fillId="7" borderId="106" xfId="0" applyNumberFormat="1" applyFill="1" applyBorder="1"/>
    <xf numFmtId="0" fontId="31" fillId="0" borderId="44" xfId="0" applyFont="1" applyBorder="1" applyAlignment="1">
      <alignment horizontal="center" vertical="center"/>
    </xf>
    <xf numFmtId="46" fontId="0" fillId="7" borderId="107" xfId="0" applyNumberFormat="1" applyFill="1" applyBorder="1"/>
    <xf numFmtId="0" fontId="26" fillId="7" borderId="66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22" fillId="0" borderId="13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165" fontId="19" fillId="2" borderId="14" xfId="0" applyNumberFormat="1" applyFont="1" applyFill="1" applyBorder="1" applyProtection="1">
      <protection locked="0"/>
    </xf>
    <xf numFmtId="165" fontId="19" fillId="2" borderId="59" xfId="0" applyNumberFormat="1" applyFont="1" applyFill="1" applyBorder="1" applyProtection="1">
      <protection locked="0"/>
    </xf>
    <xf numFmtId="46" fontId="19" fillId="2" borderId="53" xfId="0" applyNumberFormat="1" applyFont="1" applyFill="1" applyBorder="1" applyProtection="1">
      <protection locked="0"/>
    </xf>
    <xf numFmtId="165" fontId="19" fillId="2" borderId="103" xfId="0" applyNumberFormat="1" applyFont="1" applyFill="1" applyBorder="1" applyProtection="1">
      <protection locked="0"/>
    </xf>
    <xf numFmtId="46" fontId="19" fillId="2" borderId="104" xfId="0" applyNumberFormat="1" applyFont="1" applyFill="1" applyBorder="1" applyProtection="1">
      <protection locked="0"/>
    </xf>
    <xf numFmtId="0" fontId="31" fillId="6" borderId="108" xfId="0" applyFont="1" applyFill="1" applyBorder="1" applyAlignment="1">
      <alignment horizontal="center"/>
    </xf>
    <xf numFmtId="46" fontId="0" fillId="6" borderId="107" xfId="0" applyNumberFormat="1" applyFill="1" applyBorder="1"/>
    <xf numFmtId="46" fontId="0" fillId="6" borderId="90" xfId="0" applyNumberFormat="1" applyFill="1" applyBorder="1"/>
    <xf numFmtId="46" fontId="2" fillId="0" borderId="108" xfId="0" applyNumberFormat="1" applyFont="1" applyBorder="1"/>
    <xf numFmtId="46" fontId="9" fillId="7" borderId="108" xfId="0" applyNumberFormat="1" applyFont="1" applyFill="1" applyBorder="1"/>
    <xf numFmtId="46" fontId="15" fillId="7" borderId="54" xfId="0" applyNumberFormat="1" applyFont="1" applyFill="1" applyBorder="1"/>
    <xf numFmtId="165" fontId="0" fillId="2" borderId="86" xfId="0" applyNumberFormat="1" applyFill="1" applyBorder="1" applyProtection="1">
      <protection locked="0"/>
    </xf>
    <xf numFmtId="46" fontId="0" fillId="2" borderId="23" xfId="0" applyNumberFormat="1" applyFill="1" applyBorder="1" applyProtection="1">
      <protection locked="0"/>
    </xf>
    <xf numFmtId="165" fontId="0" fillId="2" borderId="40" xfId="0" applyNumberFormat="1" applyFill="1" applyBorder="1" applyProtection="1">
      <protection locked="0"/>
    </xf>
    <xf numFmtId="0" fontId="19" fillId="0" borderId="112" xfId="0" applyFont="1" applyBorder="1" applyAlignment="1">
      <alignment horizontal="center" vertical="center"/>
    </xf>
    <xf numFmtId="46" fontId="0" fillId="2" borderId="13" xfId="0" applyNumberFormat="1" applyFill="1" applyBorder="1" applyProtection="1">
      <protection locked="0"/>
    </xf>
    <xf numFmtId="46" fontId="0" fillId="2" borderId="18" xfId="0" applyNumberFormat="1" applyFill="1" applyBorder="1" applyProtection="1">
      <protection locked="0"/>
    </xf>
    <xf numFmtId="46" fontId="0" fillId="2" borderId="24" xfId="0" applyNumberFormat="1" applyFill="1" applyBorder="1" applyProtection="1">
      <protection locked="0"/>
    </xf>
    <xf numFmtId="46" fontId="0" fillId="2" borderId="53" xfId="0" applyNumberFormat="1" applyFill="1" applyBorder="1" applyProtection="1">
      <protection locked="0"/>
    </xf>
    <xf numFmtId="46" fontId="0" fillId="2" borderId="35" xfId="0" applyNumberFormat="1" applyFill="1" applyBorder="1" applyProtection="1">
      <protection locked="0"/>
    </xf>
    <xf numFmtId="46" fontId="0" fillId="2" borderId="41" xfId="0" applyNumberFormat="1" applyFill="1" applyBorder="1" applyProtection="1">
      <protection locked="0"/>
    </xf>
    <xf numFmtId="0" fontId="47" fillId="0" borderId="91" xfId="0" applyFont="1" applyBorder="1" applyAlignment="1">
      <alignment horizontal="center" vertical="center"/>
    </xf>
    <xf numFmtId="20" fontId="0" fillId="2" borderId="13" xfId="0" applyNumberFormat="1" applyFill="1" applyBorder="1" applyProtection="1">
      <protection locked="0"/>
    </xf>
    <xf numFmtId="20" fontId="0" fillId="2" borderId="18" xfId="0" applyNumberFormat="1" applyFill="1" applyBorder="1" applyProtection="1">
      <protection locked="0"/>
    </xf>
    <xf numFmtId="0" fontId="47" fillId="0" borderId="105" xfId="0" applyFont="1" applyBorder="1" applyAlignment="1">
      <alignment horizontal="center" vertical="center"/>
    </xf>
    <xf numFmtId="20" fontId="0" fillId="2" borderId="53" xfId="0" applyNumberFormat="1" applyFill="1" applyBorder="1" applyProtection="1">
      <protection locked="0"/>
    </xf>
    <xf numFmtId="20" fontId="0" fillId="2" borderId="22" xfId="0" applyNumberFormat="1" applyFill="1" applyBorder="1" applyProtection="1">
      <protection locked="0"/>
    </xf>
    <xf numFmtId="20" fontId="0" fillId="2" borderId="39" xfId="0" applyNumberFormat="1" applyFill="1" applyBorder="1" applyProtection="1">
      <protection locked="0"/>
    </xf>
    <xf numFmtId="20" fontId="0" fillId="2" borderId="26" xfId="0" applyNumberFormat="1" applyFill="1" applyBorder="1" applyProtection="1">
      <protection locked="0"/>
    </xf>
    <xf numFmtId="20" fontId="0" fillId="2" borderId="71" xfId="0" applyNumberFormat="1" applyFill="1" applyBorder="1" applyProtection="1">
      <protection locked="0"/>
    </xf>
    <xf numFmtId="20" fontId="0" fillId="2" borderId="25" xfId="0" applyNumberFormat="1" applyFill="1" applyBorder="1" applyProtection="1">
      <protection locked="0"/>
    </xf>
    <xf numFmtId="20" fontId="0" fillId="2" borderId="24" xfId="0" applyNumberFormat="1" applyFill="1" applyBorder="1" applyProtection="1">
      <protection locked="0"/>
    </xf>
    <xf numFmtId="20" fontId="0" fillId="2" borderId="41" xfId="0" applyNumberFormat="1" applyFill="1" applyBorder="1" applyProtection="1">
      <protection locked="0"/>
    </xf>
    <xf numFmtId="20" fontId="0" fillId="2" borderId="23" xfId="0" applyNumberFormat="1" applyFill="1" applyBorder="1" applyProtection="1">
      <protection locked="0"/>
    </xf>
    <xf numFmtId="0" fontId="17" fillId="18" borderId="0" xfId="0" applyFont="1" applyFill="1" applyAlignment="1">
      <alignment horizontal="center"/>
    </xf>
    <xf numFmtId="0" fontId="17" fillId="18" borderId="11" xfId="0" applyFont="1" applyFill="1" applyBorder="1" applyAlignment="1">
      <alignment horizontal="center"/>
    </xf>
    <xf numFmtId="0" fontId="22" fillId="18" borderId="11" xfId="0" applyFont="1" applyFill="1" applyBorder="1" applyAlignment="1">
      <alignment horizontal="left"/>
    </xf>
    <xf numFmtId="0" fontId="17" fillId="18" borderId="12" xfId="0" applyFont="1" applyFill="1" applyBorder="1" applyAlignment="1">
      <alignment horizontal="center"/>
    </xf>
    <xf numFmtId="0" fontId="17" fillId="18" borderId="26" xfId="0" applyFont="1" applyFill="1" applyBorder="1" applyAlignment="1">
      <alignment horizontal="center"/>
    </xf>
    <xf numFmtId="0" fontId="17" fillId="18" borderId="27" xfId="0" applyFont="1" applyFill="1" applyBorder="1" applyAlignment="1">
      <alignment horizontal="center"/>
    </xf>
    <xf numFmtId="0" fontId="22" fillId="18" borderId="27" xfId="0" applyFont="1" applyFill="1" applyBorder="1" applyAlignment="1">
      <alignment horizontal="left"/>
    </xf>
    <xf numFmtId="0" fontId="17" fillId="10" borderId="73" xfId="0" applyFont="1" applyFill="1" applyBorder="1" applyAlignment="1">
      <alignment horizontal="center"/>
    </xf>
    <xf numFmtId="0" fontId="17" fillId="10" borderId="25" xfId="0" applyFont="1" applyFill="1" applyBorder="1" applyAlignment="1">
      <alignment horizontal="center"/>
    </xf>
    <xf numFmtId="0" fontId="22" fillId="10" borderId="25" xfId="0" applyFont="1" applyFill="1" applyBorder="1" applyAlignment="1">
      <alignment horizontal="left"/>
    </xf>
    <xf numFmtId="0" fontId="17" fillId="10" borderId="52" xfId="0" applyFont="1" applyFill="1" applyBorder="1" applyAlignment="1">
      <alignment horizontal="center"/>
    </xf>
    <xf numFmtId="0" fontId="17" fillId="10" borderId="11" xfId="0" applyFont="1" applyFill="1" applyBorder="1" applyAlignment="1">
      <alignment horizontal="center"/>
    </xf>
    <xf numFmtId="0" fontId="22" fillId="10" borderId="11" xfId="0" applyFont="1" applyFill="1" applyBorder="1" applyAlignment="1">
      <alignment horizontal="left"/>
    </xf>
    <xf numFmtId="0" fontId="17" fillId="10" borderId="54" xfId="0" applyFont="1" applyFill="1" applyBorder="1" applyAlignment="1">
      <alignment horizontal="center"/>
    </xf>
    <xf numFmtId="0" fontId="17" fillId="10" borderId="62" xfId="0" applyFont="1" applyFill="1" applyBorder="1" applyAlignment="1">
      <alignment horizontal="center"/>
    </xf>
    <xf numFmtId="0" fontId="22" fillId="10" borderId="62" xfId="0" applyFont="1" applyFill="1" applyBorder="1" applyAlignment="1">
      <alignment horizontal="left"/>
    </xf>
    <xf numFmtId="0" fontId="17" fillId="17" borderId="11" xfId="0" applyFont="1" applyFill="1" applyBorder="1" applyAlignment="1">
      <alignment horizontal="center"/>
    </xf>
    <xf numFmtId="0" fontId="22" fillId="17" borderId="11" xfId="0" applyFont="1" applyFill="1" applyBorder="1" applyAlignment="1">
      <alignment horizontal="left"/>
    </xf>
    <xf numFmtId="0" fontId="17" fillId="17" borderId="12" xfId="0" applyFont="1" applyFill="1" applyBorder="1" applyAlignment="1">
      <alignment horizontal="center"/>
    </xf>
    <xf numFmtId="165" fontId="0" fillId="2" borderId="80" xfId="0" applyNumberFormat="1" applyFill="1" applyBorder="1" applyProtection="1">
      <protection locked="0"/>
    </xf>
    <xf numFmtId="0" fontId="67" fillId="0" borderId="0" xfId="0" applyFont="1" applyAlignment="1">
      <alignment horizontal="center" vertical="center"/>
    </xf>
    <xf numFmtId="46" fontId="18" fillId="7" borderId="25" xfId="0" applyNumberFormat="1" applyFont="1" applyFill="1" applyBorder="1"/>
    <xf numFmtId="46" fontId="59" fillId="0" borderId="84" xfId="0" applyNumberFormat="1" applyFont="1" applyBorder="1"/>
    <xf numFmtId="46" fontId="59" fillId="0" borderId="53" xfId="0" applyNumberFormat="1" applyFont="1" applyBorder="1"/>
    <xf numFmtId="46" fontId="18" fillId="7" borderId="27" xfId="0" applyNumberFormat="1" applyFont="1" applyFill="1" applyBorder="1"/>
    <xf numFmtId="46" fontId="59" fillId="0" borderId="113" xfId="0" applyNumberFormat="1" applyFont="1" applyBorder="1"/>
    <xf numFmtId="46" fontId="18" fillId="7" borderId="23" xfId="0" applyNumberFormat="1" applyFont="1" applyFill="1" applyBorder="1"/>
    <xf numFmtId="46" fontId="59" fillId="0" borderId="41" xfId="0" applyNumberFormat="1" applyFont="1" applyBorder="1"/>
    <xf numFmtId="2" fontId="35" fillId="0" borderId="65" xfId="0" applyNumberFormat="1" applyFont="1" applyBorder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2" fontId="35" fillId="0" borderId="85" xfId="0" applyNumberFormat="1" applyFont="1" applyBorder="1" applyAlignment="1">
      <alignment horizontal="center" vertical="center"/>
    </xf>
    <xf numFmtId="2" fontId="35" fillId="0" borderId="5" xfId="0" applyNumberFormat="1" applyFont="1" applyBorder="1" applyAlignment="1">
      <alignment horizontal="center" vertical="center"/>
    </xf>
    <xf numFmtId="46" fontId="14" fillId="2" borderId="97" xfId="0" applyNumberFormat="1" applyFont="1" applyFill="1" applyBorder="1" applyProtection="1">
      <protection locked="0"/>
    </xf>
    <xf numFmtId="46" fontId="14" fillId="2" borderId="88" xfId="0" applyNumberFormat="1" applyFont="1" applyFill="1" applyBorder="1" applyProtection="1">
      <protection locked="0"/>
    </xf>
    <xf numFmtId="46" fontId="14" fillId="2" borderId="89" xfId="0" applyNumberFormat="1" applyFont="1" applyFill="1" applyBorder="1" applyProtection="1">
      <protection locked="0"/>
    </xf>
    <xf numFmtId="46" fontId="14" fillId="2" borderId="114" xfId="0" applyNumberFormat="1" applyFont="1" applyFill="1" applyBorder="1" applyProtection="1">
      <protection locked="0"/>
    </xf>
    <xf numFmtId="1" fontId="21" fillId="0" borderId="11" xfId="0" applyNumberFormat="1" applyFont="1" applyBorder="1" applyAlignment="1">
      <alignment horizontal="center"/>
    </xf>
    <xf numFmtId="46" fontId="21" fillId="0" borderId="11" xfId="0" applyNumberFormat="1" applyFont="1" applyBorder="1" applyAlignment="1">
      <alignment horizontal="center"/>
    </xf>
    <xf numFmtId="46" fontId="4" fillId="0" borderId="11" xfId="0" applyNumberFormat="1" applyFont="1" applyBorder="1" applyAlignment="1">
      <alignment horizontal="center"/>
    </xf>
    <xf numFmtId="46" fontId="0" fillId="0" borderId="11" xfId="0" applyNumberFormat="1" applyBorder="1" applyAlignment="1">
      <alignment horizontal="center"/>
    </xf>
    <xf numFmtId="46" fontId="7" fillId="7" borderId="11" xfId="0" applyNumberFormat="1" applyFont="1" applyFill="1" applyBorder="1" applyAlignment="1">
      <alignment horizontal="center"/>
    </xf>
    <xf numFmtId="46" fontId="11" fillId="7" borderId="11" xfId="0" applyNumberFormat="1" applyFont="1" applyFill="1" applyBorder="1" applyAlignment="1">
      <alignment horizontal="center"/>
    </xf>
    <xf numFmtId="1" fontId="21" fillId="0" borderId="23" xfId="0" applyNumberFormat="1" applyFont="1" applyBorder="1" applyAlignment="1">
      <alignment horizontal="center"/>
    </xf>
    <xf numFmtId="46" fontId="21" fillId="0" borderId="23" xfId="0" applyNumberFormat="1" applyFont="1" applyBorder="1" applyAlignment="1">
      <alignment horizontal="center"/>
    </xf>
    <xf numFmtId="46" fontId="4" fillId="0" borderId="23" xfId="0" applyNumberFormat="1" applyFont="1" applyBorder="1" applyAlignment="1">
      <alignment horizontal="center"/>
    </xf>
    <xf numFmtId="46" fontId="0" fillId="0" borderId="23" xfId="0" applyNumberFormat="1" applyBorder="1" applyAlignment="1">
      <alignment horizontal="center"/>
    </xf>
    <xf numFmtId="46" fontId="7" fillId="7" borderId="23" xfId="0" applyNumberFormat="1" applyFont="1" applyFill="1" applyBorder="1" applyAlignment="1">
      <alignment horizontal="center"/>
    </xf>
    <xf numFmtId="46" fontId="11" fillId="7" borderId="23" xfId="0" applyNumberFormat="1" applyFont="1" applyFill="1" applyBorder="1" applyAlignment="1">
      <alignment horizontal="center"/>
    </xf>
    <xf numFmtId="46" fontId="3" fillId="2" borderId="12" xfId="0" applyNumberFormat="1" applyFont="1" applyFill="1" applyBorder="1" applyAlignment="1" applyProtection="1">
      <alignment horizontal="center"/>
      <protection locked="0"/>
    </xf>
    <xf numFmtId="46" fontId="3" fillId="13" borderId="12" xfId="0" applyNumberFormat="1" applyFont="1" applyFill="1" applyBorder="1" applyAlignment="1">
      <alignment horizontal="center"/>
    </xf>
    <xf numFmtId="0" fontId="35" fillId="13" borderId="1" xfId="0" applyFont="1" applyFill="1" applyBorder="1" applyAlignment="1">
      <alignment horizontal="right"/>
    </xf>
    <xf numFmtId="46" fontId="3" fillId="9" borderId="13" xfId="0" applyNumberFormat="1" applyFont="1" applyFill="1" applyBorder="1" applyAlignment="1">
      <alignment horizontal="center"/>
    </xf>
    <xf numFmtId="0" fontId="35" fillId="9" borderId="1" xfId="0" applyFont="1" applyFill="1" applyBorder="1" applyAlignment="1">
      <alignment horizontal="right" vertical="center"/>
    </xf>
    <xf numFmtId="46" fontId="3" fillId="2" borderId="13" xfId="0" applyNumberFormat="1" applyFont="1" applyFill="1" applyBorder="1" applyAlignment="1" applyProtection="1">
      <alignment horizontal="center"/>
      <protection locked="0"/>
    </xf>
    <xf numFmtId="46" fontId="3" fillId="10" borderId="12" xfId="0" applyNumberFormat="1" applyFont="1" applyFill="1" applyBorder="1" applyAlignment="1">
      <alignment horizontal="center"/>
    </xf>
    <xf numFmtId="0" fontId="35" fillId="10" borderId="1" xfId="0" applyFont="1" applyFill="1" applyBorder="1" applyAlignment="1">
      <alignment horizontal="right" vertical="center"/>
    </xf>
    <xf numFmtId="46" fontId="3" fillId="2" borderId="11" xfId="0" applyNumberFormat="1" applyFont="1" applyFill="1" applyBorder="1" applyAlignment="1" applyProtection="1">
      <alignment horizontal="center"/>
      <protection locked="0"/>
    </xf>
    <xf numFmtId="46" fontId="1" fillId="0" borderId="66" xfId="0" applyNumberFormat="1" applyFont="1" applyBorder="1"/>
    <xf numFmtId="46" fontId="41" fillId="0" borderId="100" xfId="0" applyNumberFormat="1" applyFont="1" applyBorder="1"/>
    <xf numFmtId="2" fontId="1" fillId="0" borderId="6" xfId="0" applyNumberFormat="1" applyFont="1" applyBorder="1" applyAlignment="1">
      <alignment horizontal="center" vertical="center"/>
    </xf>
    <xf numFmtId="46" fontId="0" fillId="0" borderId="0" xfId="0" applyNumberFormat="1"/>
    <xf numFmtId="46" fontId="1" fillId="0" borderId="100" xfId="0" applyNumberFormat="1" applyFont="1" applyBorder="1"/>
    <xf numFmtId="46" fontId="14" fillId="6" borderId="80" xfId="0" applyNumberFormat="1" applyFont="1" applyFill="1" applyBorder="1"/>
    <xf numFmtId="46" fontId="14" fillId="7" borderId="25" xfId="0" applyNumberFormat="1" applyFont="1" applyFill="1" applyBorder="1"/>
    <xf numFmtId="46" fontId="13" fillId="6" borderId="70" xfId="0" applyNumberFormat="1" applyFont="1" applyFill="1" applyBorder="1"/>
    <xf numFmtId="46" fontId="13" fillId="7" borderId="11" xfId="0" applyNumberFormat="1" applyFont="1" applyFill="1" applyBorder="1"/>
    <xf numFmtId="46" fontId="13" fillId="6" borderId="32" xfId="0" applyNumberFormat="1" applyFont="1" applyFill="1" applyBorder="1"/>
    <xf numFmtId="46" fontId="13" fillId="7" borderId="27" xfId="0" applyNumberFormat="1" applyFont="1" applyFill="1" applyBorder="1"/>
    <xf numFmtId="46" fontId="13" fillId="6" borderId="80" xfId="0" applyNumberFormat="1" applyFont="1" applyFill="1" applyBorder="1"/>
    <xf numFmtId="46" fontId="13" fillId="7" borderId="25" xfId="0" applyNumberFormat="1" applyFont="1" applyFill="1" applyBorder="1"/>
    <xf numFmtId="46" fontId="13" fillId="6" borderId="86" xfId="0" applyNumberFormat="1" applyFont="1" applyFill="1" applyBorder="1"/>
    <xf numFmtId="46" fontId="13" fillId="7" borderId="23" xfId="0" applyNumberFormat="1" applyFont="1" applyFill="1" applyBorder="1"/>
    <xf numFmtId="0" fontId="22" fillId="14" borderId="45" xfId="0" applyFont="1" applyFill="1" applyBorder="1" applyAlignment="1">
      <alignment horizontal="left"/>
    </xf>
    <xf numFmtId="0" fontId="17" fillId="8" borderId="80" xfId="0" applyFont="1" applyFill="1" applyBorder="1"/>
    <xf numFmtId="0" fontId="17" fillId="8" borderId="25" xfId="0" applyFont="1" applyFill="1" applyBorder="1" applyAlignment="1">
      <alignment horizontal="center"/>
    </xf>
    <xf numFmtId="0" fontId="22" fillId="8" borderId="13" xfId="0" applyFont="1" applyFill="1" applyBorder="1" applyAlignment="1">
      <alignment horizontal="left"/>
    </xf>
    <xf numFmtId="0" fontId="17" fillId="8" borderId="11" xfId="0" applyFont="1" applyFill="1" applyBorder="1"/>
    <xf numFmtId="0" fontId="17" fillId="8" borderId="12" xfId="0" applyFont="1" applyFill="1" applyBorder="1" applyAlignment="1">
      <alignment horizontal="center"/>
    </xf>
    <xf numFmtId="0" fontId="17" fillId="8" borderId="23" xfId="0" applyFont="1" applyFill="1" applyBorder="1"/>
    <xf numFmtId="0" fontId="17" fillId="8" borderId="23" xfId="0" applyFont="1" applyFill="1" applyBorder="1" applyAlignment="1">
      <alignment horizontal="center"/>
    </xf>
    <xf numFmtId="0" fontId="22" fillId="8" borderId="67" xfId="0" applyFont="1" applyFill="1" applyBorder="1" applyAlignment="1">
      <alignment horizontal="left"/>
    </xf>
    <xf numFmtId="0" fontId="17" fillId="8" borderId="11" xfId="0" applyFont="1" applyFill="1" applyBorder="1" applyAlignment="1">
      <alignment horizontal="center"/>
    </xf>
    <xf numFmtId="0" fontId="17" fillId="8" borderId="12" xfId="0" applyFont="1" applyFill="1" applyBorder="1"/>
    <xf numFmtId="0" fontId="17" fillId="8" borderId="26" xfId="0" applyFont="1" applyFill="1" applyBorder="1"/>
    <xf numFmtId="0" fontId="17" fillId="8" borderId="26" xfId="0" applyFont="1" applyFill="1" applyBorder="1" applyAlignment="1">
      <alignment horizontal="center"/>
    </xf>
    <xf numFmtId="0" fontId="22" fillId="8" borderId="21" xfId="0" applyFont="1" applyFill="1" applyBorder="1" applyAlignment="1">
      <alignment horizontal="left"/>
    </xf>
    <xf numFmtId="0" fontId="17" fillId="8" borderId="25" xfId="0" applyFont="1" applyFill="1" applyBorder="1"/>
    <xf numFmtId="0" fontId="22" fillId="8" borderId="71" xfId="0" applyFont="1" applyFill="1" applyBorder="1" applyAlignment="1">
      <alignment horizontal="left"/>
    </xf>
    <xf numFmtId="0" fontId="17" fillId="2" borderId="73" xfId="0" applyFont="1" applyFill="1" applyBorder="1" applyAlignment="1" applyProtection="1">
      <alignment horizontal="center"/>
      <protection locked="0"/>
    </xf>
    <xf numFmtId="0" fontId="17" fillId="2" borderId="25" xfId="0" applyFont="1" applyFill="1" applyBorder="1" applyAlignment="1" applyProtection="1">
      <alignment horizontal="center"/>
      <protection locked="0"/>
    </xf>
    <xf numFmtId="0" fontId="40" fillId="2" borderId="25" xfId="0" applyFont="1" applyFill="1" applyBorder="1" applyProtection="1">
      <protection locked="0"/>
    </xf>
    <xf numFmtId="0" fontId="22" fillId="2" borderId="25" xfId="0" applyFont="1" applyFill="1" applyBorder="1" applyAlignment="1" applyProtection="1">
      <alignment horizontal="left"/>
      <protection locked="0"/>
    </xf>
    <xf numFmtId="0" fontId="16" fillId="2" borderId="71" xfId="0" applyFont="1" applyFill="1" applyBorder="1" applyProtection="1">
      <protection locked="0"/>
    </xf>
    <xf numFmtId="1" fontId="18" fillId="2" borderId="71" xfId="0" applyNumberFormat="1" applyFont="1" applyFill="1" applyBorder="1" applyProtection="1">
      <protection locked="0"/>
    </xf>
    <xf numFmtId="0" fontId="19" fillId="2" borderId="52" xfId="0" applyFont="1" applyFill="1" applyBorder="1" applyAlignment="1" applyProtection="1">
      <alignment horizontal="center"/>
      <protection locked="0"/>
    </xf>
    <xf numFmtId="0" fontId="19" fillId="2" borderId="12" xfId="0" applyFont="1" applyFill="1" applyBorder="1" applyAlignment="1" applyProtection="1">
      <alignment horizontal="center"/>
      <protection locked="0"/>
    </xf>
    <xf numFmtId="0" fontId="31" fillId="2" borderId="12" xfId="0" applyFont="1" applyFill="1" applyBorder="1" applyAlignment="1" applyProtection="1">
      <alignment horizontal="left"/>
      <protection locked="0"/>
    </xf>
    <xf numFmtId="0" fontId="33" fillId="2" borderId="13" xfId="0" applyFont="1" applyFill="1" applyBorder="1" applyProtection="1">
      <protection locked="0"/>
    </xf>
    <xf numFmtId="0" fontId="17" fillId="2" borderId="52" xfId="0" applyFont="1" applyFill="1" applyBorder="1" applyAlignment="1" applyProtection="1">
      <alignment horizontal="center"/>
      <protection locked="0"/>
    </xf>
    <xf numFmtId="0" fontId="17" fillId="2" borderId="54" xfId="0" applyFont="1" applyFill="1" applyBorder="1" applyAlignment="1" applyProtection="1">
      <alignment horizontal="center"/>
      <protection locked="0"/>
    </xf>
    <xf numFmtId="0" fontId="17" fillId="2" borderId="23" xfId="0" applyFont="1" applyFill="1" applyBorder="1" applyAlignment="1" applyProtection="1">
      <alignment horizontal="center"/>
      <protection locked="0"/>
    </xf>
    <xf numFmtId="0" fontId="55" fillId="2" borderId="23" xfId="0" applyFont="1" applyFill="1" applyBorder="1" applyProtection="1">
      <protection locked="0"/>
    </xf>
    <xf numFmtId="0" fontId="22" fillId="2" borderId="23" xfId="0" applyFont="1" applyFill="1" applyBorder="1" applyAlignment="1" applyProtection="1">
      <alignment horizontal="left"/>
      <protection locked="0"/>
    </xf>
    <xf numFmtId="0" fontId="16" fillId="2" borderId="24" xfId="0" applyFont="1" applyFill="1" applyBorder="1" applyProtection="1">
      <protection locked="0"/>
    </xf>
    <xf numFmtId="1" fontId="18" fillId="2" borderId="67" xfId="0" applyNumberFormat="1" applyFont="1" applyFill="1" applyBorder="1" applyProtection="1">
      <protection locked="0"/>
    </xf>
    <xf numFmtId="46" fontId="14" fillId="2" borderId="75" xfId="0" applyNumberFormat="1" applyFont="1" applyFill="1" applyBorder="1" applyAlignment="1" applyProtection="1">
      <alignment horizontal="center"/>
      <protection locked="0"/>
    </xf>
    <xf numFmtId="46" fontId="14" fillId="2" borderId="115" xfId="0" applyNumberFormat="1" applyFont="1" applyFill="1" applyBorder="1" applyProtection="1">
      <protection locked="0"/>
    </xf>
    <xf numFmtId="46" fontId="14" fillId="2" borderId="77" xfId="0" applyNumberFormat="1" applyFont="1" applyFill="1" applyBorder="1" applyAlignment="1" applyProtection="1">
      <alignment horizontal="center"/>
      <protection locked="0"/>
    </xf>
    <xf numFmtId="20" fontId="30" fillId="2" borderId="6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1" fontId="18" fillId="2" borderId="13" xfId="0" applyNumberFormat="1" applyFont="1" applyFill="1" applyBorder="1" applyAlignment="1" applyProtection="1">
      <alignment horizontal="center" vertical="center"/>
      <protection locked="0"/>
    </xf>
    <xf numFmtId="1" fontId="18" fillId="2" borderId="21" xfId="0" applyNumberFormat="1" applyFont="1" applyFill="1" applyBorder="1" applyAlignment="1" applyProtection="1">
      <alignment horizontal="center" vertical="center"/>
      <protection locked="0"/>
    </xf>
    <xf numFmtId="1" fontId="18" fillId="2" borderId="71" xfId="0" applyNumberFormat="1" applyFont="1" applyFill="1" applyBorder="1" applyAlignment="1" applyProtection="1">
      <alignment horizontal="center" vertical="center"/>
      <protection locked="0"/>
    </xf>
    <xf numFmtId="1" fontId="18" fillId="2" borderId="67" xfId="0" applyNumberFormat="1" applyFont="1" applyFill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>
      <alignment vertical="center"/>
    </xf>
    <xf numFmtId="0" fontId="25" fillId="2" borderId="3" xfId="0" applyFont="1" applyFill="1" applyBorder="1" applyAlignment="1">
      <alignment vertical="center"/>
    </xf>
    <xf numFmtId="46" fontId="2" fillId="0" borderId="0" xfId="0" applyNumberFormat="1" applyFont="1" applyAlignment="1">
      <alignment horizontal="center"/>
    </xf>
    <xf numFmtId="46" fontId="18" fillId="2" borderId="13" xfId="0" applyNumberFormat="1" applyFont="1" applyFill="1" applyBorder="1" applyAlignment="1" applyProtection="1">
      <alignment horizontal="center" vertical="center"/>
    </xf>
    <xf numFmtId="46" fontId="18" fillId="2" borderId="23" xfId="0" applyNumberFormat="1" applyFont="1" applyFill="1" applyBorder="1" applyAlignment="1" applyProtection="1">
      <alignment horizontal="center" vertical="center"/>
    </xf>
    <xf numFmtId="0" fontId="26" fillId="10" borderId="1" xfId="0" applyFont="1" applyFill="1" applyBorder="1" applyAlignment="1">
      <alignment vertical="center"/>
    </xf>
    <xf numFmtId="0" fontId="26" fillId="10" borderId="2" xfId="0" applyFont="1" applyFill="1" applyBorder="1" applyAlignment="1">
      <alignment vertical="center"/>
    </xf>
    <xf numFmtId="0" fontId="0" fillId="10" borderId="2" xfId="0" applyFill="1" applyBorder="1"/>
    <xf numFmtId="0" fontId="0" fillId="10" borderId="3" xfId="0" applyFill="1" applyBorder="1"/>
    <xf numFmtId="164" fontId="3" fillId="12" borderId="21" xfId="0" applyNumberFormat="1" applyFont="1" applyFill="1" applyBorder="1" applyAlignment="1">
      <alignment wrapText="1"/>
    </xf>
    <xf numFmtId="164" fontId="3" fillId="12" borderId="69" xfId="0" applyNumberFormat="1" applyFont="1" applyFill="1" applyBorder="1" applyAlignment="1">
      <alignment wrapText="1"/>
    </xf>
    <xf numFmtId="0" fontId="0" fillId="2" borderId="31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60" fillId="10" borderId="32" xfId="0" applyFont="1" applyFill="1" applyBorder="1" applyAlignment="1">
      <alignment horizontal="left" vertical="center" wrapText="1"/>
    </xf>
    <xf numFmtId="0" fontId="60" fillId="10" borderId="0" xfId="0" applyFont="1" applyFill="1" applyAlignment="1">
      <alignment horizontal="left" vertical="center" wrapText="1"/>
    </xf>
    <xf numFmtId="0" fontId="60" fillId="10" borderId="33" xfId="0" applyFont="1" applyFill="1" applyBorder="1" applyAlignment="1">
      <alignment horizontal="left" vertical="center" wrapText="1"/>
    </xf>
    <xf numFmtId="0" fontId="60" fillId="16" borderId="91" xfId="0" applyFont="1" applyFill="1" applyBorder="1" applyAlignment="1">
      <alignment horizontal="justify" vertical="center" wrapText="1"/>
    </xf>
    <xf numFmtId="0" fontId="60" fillId="16" borderId="5" xfId="0" applyFont="1" applyFill="1" applyBorder="1" applyAlignment="1">
      <alignment horizontal="justify" vertical="center" wrapText="1"/>
    </xf>
    <xf numFmtId="0" fontId="60" fillId="16" borderId="63" xfId="0" applyFont="1" applyFill="1" applyBorder="1" applyAlignment="1">
      <alignment horizontal="justify" vertical="center" wrapText="1"/>
    </xf>
    <xf numFmtId="0" fontId="61" fillId="19" borderId="47" xfId="0" applyFont="1" applyFill="1" applyBorder="1" applyAlignment="1">
      <alignment horizontal="center" vertical="center" wrapText="1"/>
    </xf>
    <xf numFmtId="0" fontId="61" fillId="19" borderId="49" xfId="0" applyFont="1" applyFill="1" applyBorder="1" applyAlignment="1">
      <alignment horizontal="center" vertical="center" wrapText="1"/>
    </xf>
    <xf numFmtId="0" fontId="61" fillId="19" borderId="68" xfId="0" applyFont="1" applyFill="1" applyBorder="1" applyAlignment="1">
      <alignment horizontal="center" vertical="center" wrapText="1"/>
    </xf>
    <xf numFmtId="0" fontId="61" fillId="19" borderId="91" xfId="0" applyFont="1" applyFill="1" applyBorder="1" applyAlignment="1">
      <alignment horizontal="center" vertical="center" wrapText="1"/>
    </xf>
    <xf numFmtId="0" fontId="61" fillId="19" borderId="5" xfId="0" applyFont="1" applyFill="1" applyBorder="1" applyAlignment="1">
      <alignment horizontal="center" vertical="center" wrapText="1"/>
    </xf>
    <xf numFmtId="0" fontId="61" fillId="19" borderId="63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/>
    </xf>
    <xf numFmtId="0" fontId="46" fillId="9" borderId="2" xfId="0" applyFont="1" applyFill="1" applyBorder="1" applyAlignment="1">
      <alignment horizontal="center" vertical="center"/>
    </xf>
    <xf numFmtId="0" fontId="46" fillId="9" borderId="3" xfId="0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69" fillId="2" borderId="2" xfId="0" applyFont="1" applyFill="1" applyBorder="1" applyAlignment="1">
      <alignment horizontal="center" vertical="center"/>
    </xf>
    <xf numFmtId="0" fontId="69" fillId="2" borderId="3" xfId="0" applyFont="1" applyFill="1" applyBorder="1" applyAlignment="1">
      <alignment horizontal="center" vertical="center"/>
    </xf>
    <xf numFmtId="0" fontId="60" fillId="15" borderId="116" xfId="0" applyFont="1" applyFill="1" applyBorder="1" applyAlignment="1">
      <alignment horizontal="justify" vertical="center" wrapText="1"/>
    </xf>
    <xf numFmtId="0" fontId="60" fillId="15" borderId="56" xfId="0" applyFont="1" applyFill="1" applyBorder="1" applyAlignment="1">
      <alignment horizontal="justify" vertical="center" wrapText="1"/>
    </xf>
    <xf numFmtId="0" fontId="60" fillId="15" borderId="117" xfId="0" applyFont="1" applyFill="1" applyBorder="1" applyAlignment="1">
      <alignment horizontal="justify" vertical="center" wrapText="1"/>
    </xf>
    <xf numFmtId="0" fontId="60" fillId="15" borderId="32" xfId="0" applyFont="1" applyFill="1" applyBorder="1" applyAlignment="1">
      <alignment horizontal="justify" vertical="center" wrapText="1"/>
    </xf>
    <xf numFmtId="0" fontId="60" fillId="15" borderId="0" xfId="0" applyFont="1" applyFill="1" applyAlignment="1">
      <alignment horizontal="justify" vertical="center" wrapText="1"/>
    </xf>
    <xf numFmtId="0" fontId="60" fillId="15" borderId="33" xfId="0" applyFont="1" applyFill="1" applyBorder="1" applyAlignment="1">
      <alignment horizontal="justify" vertical="center" wrapText="1"/>
    </xf>
    <xf numFmtId="0" fontId="68" fillId="14" borderId="44" xfId="0" applyFont="1" applyFill="1" applyBorder="1" applyAlignment="1">
      <alignment horizontal="center" vertical="center" wrapText="1"/>
    </xf>
    <xf numFmtId="0" fontId="68" fillId="14" borderId="42" xfId="0" applyFont="1" applyFill="1" applyBorder="1" applyAlignment="1">
      <alignment horizontal="center" vertical="center" wrapText="1"/>
    </xf>
    <xf numFmtId="0" fontId="68" fillId="14" borderId="43" xfId="0" applyFont="1" applyFill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/>
    </xf>
    <xf numFmtId="4" fontId="30" fillId="0" borderId="2" xfId="0" applyNumberFormat="1" applyFont="1" applyBorder="1" applyAlignment="1">
      <alignment horizontal="center" vertical="center"/>
    </xf>
    <xf numFmtId="4" fontId="30" fillId="0" borderId="3" xfId="0" applyNumberFormat="1" applyFont="1" applyBorder="1" applyAlignment="1">
      <alignment horizontal="center" vertical="center"/>
    </xf>
    <xf numFmtId="0" fontId="58" fillId="0" borderId="0" xfId="0" applyFont="1" applyAlignment="1" applyProtection="1">
      <alignment horizontal="center"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166" fontId="8" fillId="2" borderId="1" xfId="0" applyNumberFormat="1" applyFont="1" applyFill="1" applyBorder="1" applyAlignment="1">
      <alignment horizontal="center" vertical="center"/>
    </xf>
    <xf numFmtId="166" fontId="8" fillId="2" borderId="3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3" xfId="0" applyNumberFormat="1" applyFont="1" applyFill="1" applyBorder="1" applyAlignment="1">
      <alignment horizontal="center" vertical="center"/>
    </xf>
    <xf numFmtId="14" fontId="44" fillId="0" borderId="44" xfId="0" applyNumberFormat="1" applyFont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2" fillId="11" borderId="44" xfId="0" applyFont="1" applyFill="1" applyBorder="1" applyAlignment="1">
      <alignment horizontal="center" vertical="center" wrapText="1"/>
    </xf>
    <xf numFmtId="0" fontId="2" fillId="11" borderId="42" xfId="0" applyFont="1" applyFill="1" applyBorder="1" applyAlignment="1">
      <alignment horizontal="center" vertical="center" wrapText="1"/>
    </xf>
    <xf numFmtId="14" fontId="25" fillId="0" borderId="44" xfId="0" applyNumberFormat="1" applyFont="1" applyBorder="1" applyAlignment="1">
      <alignment horizontal="center" vertical="center"/>
    </xf>
    <xf numFmtId="14" fontId="25" fillId="0" borderId="42" xfId="0" applyNumberFormat="1" applyFont="1" applyBorder="1" applyAlignment="1">
      <alignment horizontal="center" vertical="center"/>
    </xf>
    <xf numFmtId="14" fontId="25" fillId="0" borderId="43" xfId="0" applyNumberFormat="1" applyFont="1" applyBorder="1" applyAlignment="1">
      <alignment horizontal="center" vertical="center"/>
    </xf>
    <xf numFmtId="0" fontId="46" fillId="9" borderId="37" xfId="0" applyFont="1" applyFill="1" applyBorder="1" applyAlignment="1">
      <alignment horizontal="center" vertical="center"/>
    </xf>
    <xf numFmtId="0" fontId="46" fillId="9" borderId="56" xfId="0" applyFont="1" applyFill="1" applyBorder="1" applyAlignment="1">
      <alignment horizontal="center" vertical="center"/>
    </xf>
    <xf numFmtId="0" fontId="46" fillId="9" borderId="7" xfId="0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14" fontId="25" fillId="0" borderId="2" xfId="0" applyNumberFormat="1" applyFont="1" applyBorder="1" applyAlignment="1">
      <alignment horizontal="center" vertical="center"/>
    </xf>
    <xf numFmtId="14" fontId="25" fillId="0" borderId="3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58" xfId="0" applyFont="1" applyBorder="1" applyAlignment="1">
      <alignment horizontal="center"/>
    </xf>
    <xf numFmtId="14" fontId="25" fillId="0" borderId="91" xfId="0" applyNumberFormat="1" applyFont="1" applyBorder="1" applyAlignment="1">
      <alignment horizontal="center" vertical="center"/>
    </xf>
    <xf numFmtId="14" fontId="25" fillId="0" borderId="63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9" fillId="11" borderId="22" xfId="0" applyFont="1" applyFill="1" applyBorder="1" applyAlignment="1" applyProtection="1">
      <alignment horizontal="center" vertical="center"/>
      <protection locked="0"/>
    </xf>
    <xf numFmtId="0" fontId="49" fillId="11" borderId="38" xfId="0" applyFont="1" applyFill="1" applyBorder="1" applyAlignment="1" applyProtection="1">
      <alignment horizontal="center" vertical="center"/>
      <protection locked="0"/>
    </xf>
    <xf numFmtId="0" fontId="49" fillId="11" borderId="51" xfId="0" applyFont="1" applyFill="1" applyBorder="1" applyAlignment="1" applyProtection="1">
      <alignment horizontal="center" vertical="center"/>
      <protection locked="0"/>
    </xf>
    <xf numFmtId="0" fontId="49" fillId="11" borderId="21" xfId="0" applyFont="1" applyFill="1" applyBorder="1" applyAlignment="1" applyProtection="1">
      <alignment horizontal="center" vertical="center"/>
      <protection locked="0"/>
    </xf>
    <xf numFmtId="0" fontId="49" fillId="11" borderId="0" xfId="0" applyFont="1" applyFill="1" applyAlignment="1" applyProtection="1">
      <alignment horizontal="center" vertical="center"/>
      <protection locked="0"/>
    </xf>
    <xf numFmtId="0" fontId="49" fillId="11" borderId="69" xfId="0" applyFont="1" applyFill="1" applyBorder="1" applyAlignment="1" applyProtection="1">
      <alignment horizontal="center" vertical="center"/>
      <protection locked="0"/>
    </xf>
    <xf numFmtId="0" fontId="49" fillId="11" borderId="13" xfId="0" applyFont="1" applyFill="1" applyBorder="1" applyAlignment="1" applyProtection="1">
      <alignment horizontal="center" vertical="center"/>
      <protection locked="0"/>
    </xf>
    <xf numFmtId="0" fontId="49" fillId="11" borderId="65" xfId="0" applyFont="1" applyFill="1" applyBorder="1" applyAlignment="1" applyProtection="1">
      <alignment horizontal="center" vertical="center"/>
      <protection locked="0"/>
    </xf>
    <xf numFmtId="0" fontId="49" fillId="11" borderId="14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14" fontId="25" fillId="0" borderId="37" xfId="0" applyNumberFormat="1" applyFont="1" applyBorder="1" applyAlignment="1">
      <alignment horizontal="center" vertical="center"/>
    </xf>
    <xf numFmtId="14" fontId="25" fillId="0" borderId="7" xfId="0" applyNumberFormat="1" applyFont="1" applyBorder="1" applyAlignment="1">
      <alignment horizontal="center" vertical="center"/>
    </xf>
    <xf numFmtId="14" fontId="25" fillId="0" borderId="31" xfId="0" applyNumberFormat="1" applyFont="1" applyBorder="1" applyAlignment="1">
      <alignment horizontal="center" vertical="center"/>
    </xf>
    <xf numFmtId="14" fontId="25" fillId="0" borderId="58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164" fontId="4" fillId="12" borderId="50" xfId="0" applyNumberFormat="1" applyFont="1" applyFill="1" applyBorder="1" applyAlignment="1">
      <alignment horizontal="justify" vertical="center" wrapText="1"/>
    </xf>
    <xf numFmtId="164" fontId="4" fillId="12" borderId="46" xfId="0" applyNumberFormat="1" applyFont="1" applyFill="1" applyBorder="1" applyAlignment="1">
      <alignment horizontal="justify" vertical="center" wrapText="1"/>
    </xf>
    <xf numFmtId="164" fontId="4" fillId="12" borderId="21" xfId="0" applyNumberFormat="1" applyFont="1" applyFill="1" applyBorder="1" applyAlignment="1">
      <alignment horizontal="justify" vertical="center" wrapText="1"/>
    </xf>
    <xf numFmtId="164" fontId="4" fillId="12" borderId="69" xfId="0" applyNumberFormat="1" applyFont="1" applyFill="1" applyBorder="1" applyAlignment="1">
      <alignment horizontal="justify" vertical="center" wrapText="1"/>
    </xf>
    <xf numFmtId="0" fontId="66" fillId="0" borderId="56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14" fontId="9" fillId="0" borderId="37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9" fillId="0" borderId="57" xfId="0" applyNumberFormat="1" applyFont="1" applyBorder="1" applyAlignment="1">
      <alignment horizontal="center" vertical="center"/>
    </xf>
    <xf numFmtId="14" fontId="9" fillId="0" borderId="31" xfId="0" applyNumberFormat="1" applyFont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/>
    </xf>
    <xf numFmtId="46" fontId="11" fillId="2" borderId="66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43" fillId="0" borderId="36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57" xfId="0" applyFont="1" applyFill="1" applyBorder="1" applyAlignment="1" applyProtection="1">
      <alignment horizontal="center" vertical="center"/>
      <protection locked="0"/>
    </xf>
    <xf numFmtId="0" fontId="9" fillId="7" borderId="37" xfId="0" applyFont="1" applyFill="1" applyBorder="1" applyAlignment="1">
      <alignment horizontal="center" vertical="center"/>
    </xf>
    <xf numFmtId="0" fontId="9" fillId="7" borderId="56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5" fillId="7" borderId="56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46" fontId="11" fillId="2" borderId="109" xfId="0" applyNumberFormat="1" applyFont="1" applyFill="1" applyBorder="1" applyAlignment="1" applyProtection="1">
      <alignment horizontal="center" vertical="center"/>
      <protection locked="0"/>
    </xf>
    <xf numFmtId="46" fontId="11" fillId="2" borderId="110" xfId="0" applyNumberFormat="1" applyFont="1" applyFill="1" applyBorder="1" applyAlignment="1" applyProtection="1">
      <alignment horizontal="center" vertical="center"/>
      <protection locked="0"/>
    </xf>
    <xf numFmtId="46" fontId="11" fillId="2" borderId="111" xfId="0" applyNumberFormat="1" applyFont="1" applyFill="1" applyBorder="1" applyAlignment="1" applyProtection="1">
      <alignment horizontal="center" vertical="center"/>
      <protection locked="0"/>
    </xf>
    <xf numFmtId="0" fontId="43" fillId="0" borderId="5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2" fontId="26" fillId="2" borderId="37" xfId="0" applyNumberFormat="1" applyFont="1" applyFill="1" applyBorder="1" applyAlignment="1" applyProtection="1">
      <alignment horizontal="center" vertical="center"/>
      <protection locked="0"/>
    </xf>
    <xf numFmtId="2" fontId="26" fillId="2" borderId="56" xfId="0" applyNumberFormat="1" applyFont="1" applyFill="1" applyBorder="1" applyAlignment="1" applyProtection="1">
      <alignment horizontal="center" vertical="center"/>
      <protection locked="0"/>
    </xf>
    <xf numFmtId="2" fontId="26" fillId="2" borderId="7" xfId="0" applyNumberFormat="1" applyFont="1" applyFill="1" applyBorder="1" applyAlignment="1" applyProtection="1">
      <alignment horizontal="center" vertical="center"/>
      <protection locked="0"/>
    </xf>
    <xf numFmtId="2" fontId="26" fillId="2" borderId="36" xfId="0" applyNumberFormat="1" applyFont="1" applyFill="1" applyBorder="1" applyAlignment="1" applyProtection="1">
      <alignment horizontal="center" vertical="center"/>
      <protection locked="0"/>
    </xf>
    <xf numFmtId="2" fontId="26" fillId="2" borderId="0" xfId="0" applyNumberFormat="1" applyFont="1" applyFill="1" applyAlignment="1" applyProtection="1">
      <alignment horizontal="center" vertical="center"/>
      <protection locked="0"/>
    </xf>
    <xf numFmtId="2" fontId="26" fillId="2" borderId="57" xfId="0" applyNumberFormat="1" applyFont="1" applyFill="1" applyBorder="1" applyAlignment="1" applyProtection="1">
      <alignment horizontal="center" vertical="center"/>
      <protection locked="0"/>
    </xf>
    <xf numFmtId="2" fontId="26" fillId="2" borderId="31" xfId="0" applyNumberFormat="1" applyFont="1" applyFill="1" applyBorder="1" applyAlignment="1" applyProtection="1">
      <alignment horizontal="center" vertical="center"/>
      <protection locked="0"/>
    </xf>
    <xf numFmtId="2" fontId="26" fillId="2" borderId="4" xfId="0" applyNumberFormat="1" applyFont="1" applyFill="1" applyBorder="1" applyAlignment="1" applyProtection="1">
      <alignment horizontal="center" vertical="center"/>
      <protection locked="0"/>
    </xf>
    <xf numFmtId="2" fontId="26" fillId="2" borderId="58" xfId="0" applyNumberFormat="1" applyFont="1" applyFill="1" applyBorder="1" applyAlignment="1" applyProtection="1">
      <alignment horizontal="center" vertical="center"/>
      <protection locked="0"/>
    </xf>
    <xf numFmtId="2" fontId="2" fillId="0" borderId="29" xfId="0" applyNumberFormat="1" applyFont="1" applyBorder="1" applyAlignment="1" applyProtection="1">
      <alignment horizontal="center" vertical="center"/>
      <protection locked="0"/>
    </xf>
    <xf numFmtId="2" fontId="2" fillId="0" borderId="64" xfId="0" applyNumberFormat="1" applyFont="1" applyBorder="1" applyAlignment="1" applyProtection="1">
      <alignment horizontal="center" vertical="center"/>
      <protection locked="0"/>
    </xf>
    <xf numFmtId="2" fontId="2" fillId="0" borderId="30" xfId="0" applyNumberFormat="1" applyFont="1" applyBorder="1" applyAlignment="1" applyProtection="1">
      <alignment horizontal="center" vertical="center"/>
      <protection locked="0"/>
    </xf>
    <xf numFmtId="166" fontId="25" fillId="0" borderId="29" xfId="0" applyNumberFormat="1" applyFont="1" applyBorder="1" applyAlignment="1" applyProtection="1">
      <alignment horizontal="center" vertical="center"/>
      <protection locked="0"/>
    </xf>
    <xf numFmtId="166" fontId="25" fillId="0" borderId="64" xfId="0" applyNumberFormat="1" applyFont="1" applyBorder="1" applyAlignment="1" applyProtection="1">
      <alignment horizontal="center" vertical="center"/>
      <protection locked="0"/>
    </xf>
    <xf numFmtId="166" fontId="25" fillId="0" borderId="30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6" fillId="7" borderId="1" xfId="0" applyFont="1" applyFill="1" applyBorder="1" applyAlignment="1">
      <alignment horizontal="center" vertical="center"/>
    </xf>
    <xf numFmtId="0" fontId="36" fillId="7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17" borderId="22" xfId="0" applyFont="1" applyFill="1" applyBorder="1" applyAlignment="1" applyProtection="1">
      <alignment horizontal="center" vertical="center"/>
      <protection locked="0"/>
    </xf>
    <xf numFmtId="0" fontId="3" fillId="17" borderId="38" xfId="0" applyFont="1" applyFill="1" applyBorder="1" applyAlignment="1" applyProtection="1">
      <alignment horizontal="center" vertical="center"/>
      <protection locked="0"/>
    </xf>
    <xf numFmtId="0" fontId="3" fillId="17" borderId="51" xfId="0" applyFont="1" applyFill="1" applyBorder="1" applyAlignment="1" applyProtection="1">
      <alignment horizontal="center" vertical="center"/>
      <protection locked="0"/>
    </xf>
    <xf numFmtId="0" fontId="3" fillId="17" borderId="21" xfId="0" applyFont="1" applyFill="1" applyBorder="1" applyAlignment="1" applyProtection="1">
      <alignment horizontal="center" vertical="center"/>
      <protection locked="0"/>
    </xf>
    <xf numFmtId="0" fontId="3" fillId="17" borderId="0" xfId="0" applyFont="1" applyFill="1" applyAlignment="1" applyProtection="1">
      <alignment horizontal="center" vertical="center"/>
      <protection locked="0"/>
    </xf>
    <xf numFmtId="0" fontId="3" fillId="17" borderId="69" xfId="0" applyFont="1" applyFill="1" applyBorder="1" applyAlignment="1" applyProtection="1">
      <alignment horizontal="center" vertical="center"/>
      <protection locked="0"/>
    </xf>
    <xf numFmtId="0" fontId="3" fillId="17" borderId="13" xfId="0" applyFont="1" applyFill="1" applyBorder="1" applyAlignment="1" applyProtection="1">
      <alignment horizontal="center" vertical="center"/>
      <protection locked="0"/>
    </xf>
    <xf numFmtId="0" fontId="3" fillId="17" borderId="65" xfId="0" applyFont="1" applyFill="1" applyBorder="1" applyAlignment="1" applyProtection="1">
      <alignment horizontal="center" vertical="center"/>
      <protection locked="0"/>
    </xf>
    <xf numFmtId="0" fontId="3" fillId="17" borderId="1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</cellXfs>
  <cellStyles count="1">
    <cellStyle name="Normale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CBB1"/>
      <color rgb="FFFBD8C5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0</xdr:rowOff>
    </xdr:from>
    <xdr:to>
      <xdr:col>4</xdr:col>
      <xdr:colOff>0</xdr:colOff>
      <xdr:row>28</xdr:row>
      <xdr:rowOff>0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xmlns="" id="{260D8FCF-3E7F-40AA-8880-D4C4C62ABEBA}"/>
            </a:ext>
          </a:extLst>
        </xdr:cNvPr>
        <xdr:cNvGrpSpPr>
          <a:grpSpLocks noChangeAspect="1"/>
        </xdr:cNvGrpSpPr>
      </xdr:nvGrpSpPr>
      <xdr:grpSpPr bwMode="auto">
        <a:xfrm>
          <a:off x="1619250" y="9286875"/>
          <a:ext cx="1685925" cy="714375"/>
          <a:chOff x="0" y="0"/>
          <a:chExt cx="1875" cy="1275"/>
        </a:xfrm>
      </xdr:grpSpPr>
      <xdr:sp macro="" textlink="">
        <xdr:nvSpPr>
          <xdr:cNvPr id="5" name="AutoShape 2">
            <a:extLst>
              <a:ext uri="{FF2B5EF4-FFF2-40B4-BE49-F238E27FC236}">
                <a16:creationId xmlns:a16="http://schemas.microsoft.com/office/drawing/2014/main" xmlns="" id="{634100F5-B8FC-4D34-9135-72D430C7D38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4</xdr:col>
      <xdr:colOff>0</xdr:colOff>
      <xdr:row>48</xdr:row>
      <xdr:rowOff>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xmlns="" id="{A8D994D2-A39B-4570-95DC-B243D17316F6}"/>
            </a:ext>
          </a:extLst>
        </xdr:cNvPr>
        <xdr:cNvGrpSpPr>
          <a:grpSpLocks noChangeAspect="1"/>
        </xdr:cNvGrpSpPr>
      </xdr:nvGrpSpPr>
      <xdr:grpSpPr bwMode="auto">
        <a:xfrm>
          <a:off x="1619250" y="16787813"/>
          <a:ext cx="1685925" cy="357187"/>
          <a:chOff x="0" y="0"/>
          <a:chExt cx="1875" cy="1275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xmlns="" id="{66452033-E56E-462B-A842-D39D9AA006A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93</xdr:row>
      <xdr:rowOff>0</xdr:rowOff>
    </xdr:from>
    <xdr:to>
      <xdr:col>4</xdr:col>
      <xdr:colOff>0</xdr:colOff>
      <xdr:row>94</xdr:row>
      <xdr:rowOff>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xmlns="" id="{B1F73D49-D488-44E3-8070-2F8EC9B8DCFC}"/>
            </a:ext>
          </a:extLst>
        </xdr:cNvPr>
        <xdr:cNvGrpSpPr>
          <a:grpSpLocks noChangeAspect="1"/>
        </xdr:cNvGrpSpPr>
      </xdr:nvGrpSpPr>
      <xdr:grpSpPr bwMode="auto">
        <a:xfrm>
          <a:off x="1619250" y="33218438"/>
          <a:ext cx="1685925" cy="357187"/>
          <a:chOff x="0" y="0"/>
          <a:chExt cx="1875" cy="1275"/>
        </a:xfrm>
      </xdr:grpSpPr>
      <xdr:sp macro="" textlink="">
        <xdr:nvSpPr>
          <xdr:cNvPr id="11" name="AutoShape 2">
            <a:extLst>
              <a:ext uri="{FF2B5EF4-FFF2-40B4-BE49-F238E27FC236}">
                <a16:creationId xmlns:a16="http://schemas.microsoft.com/office/drawing/2014/main" xmlns="" id="{D7EC451F-483E-42AF-8CB1-4E8286C73AB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116</xdr:row>
      <xdr:rowOff>0</xdr:rowOff>
    </xdr:from>
    <xdr:to>
      <xdr:col>4</xdr:col>
      <xdr:colOff>0</xdr:colOff>
      <xdr:row>117</xdr:row>
      <xdr:rowOff>0</xdr:rowOff>
    </xdr:to>
    <xdr:grpSp>
      <xdr:nvGrpSpPr>
        <xdr:cNvPr id="12" name="Group 1">
          <a:extLst>
            <a:ext uri="{FF2B5EF4-FFF2-40B4-BE49-F238E27FC236}">
              <a16:creationId xmlns:a16="http://schemas.microsoft.com/office/drawing/2014/main" xmlns="" id="{75D18C90-943B-43A7-AC04-DB089C43EC4F}"/>
            </a:ext>
          </a:extLst>
        </xdr:cNvPr>
        <xdr:cNvGrpSpPr>
          <a:grpSpLocks noChangeAspect="1"/>
        </xdr:cNvGrpSpPr>
      </xdr:nvGrpSpPr>
      <xdr:grpSpPr bwMode="auto">
        <a:xfrm>
          <a:off x="1619250" y="41433750"/>
          <a:ext cx="1685925" cy="357188"/>
          <a:chOff x="0" y="0"/>
          <a:chExt cx="1875" cy="1275"/>
        </a:xfrm>
      </xdr:grpSpPr>
      <xdr:sp macro="" textlink="">
        <xdr:nvSpPr>
          <xdr:cNvPr id="13" name="AutoShape 2">
            <a:extLst>
              <a:ext uri="{FF2B5EF4-FFF2-40B4-BE49-F238E27FC236}">
                <a16:creationId xmlns:a16="http://schemas.microsoft.com/office/drawing/2014/main" xmlns="" id="{4BFF2896-3411-4446-8EB2-F833214E9C8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139</xdr:row>
      <xdr:rowOff>0</xdr:rowOff>
    </xdr:from>
    <xdr:to>
      <xdr:col>4</xdr:col>
      <xdr:colOff>0</xdr:colOff>
      <xdr:row>140</xdr:row>
      <xdr:rowOff>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xmlns="" id="{DEB129C3-F395-407D-96D5-D53F63BD5CA2}"/>
            </a:ext>
          </a:extLst>
        </xdr:cNvPr>
        <xdr:cNvGrpSpPr>
          <a:grpSpLocks noChangeAspect="1"/>
        </xdr:cNvGrpSpPr>
      </xdr:nvGrpSpPr>
      <xdr:grpSpPr bwMode="auto">
        <a:xfrm>
          <a:off x="1619250" y="49649063"/>
          <a:ext cx="1685925" cy="357187"/>
          <a:chOff x="0" y="0"/>
          <a:chExt cx="1875" cy="1275"/>
        </a:xfrm>
      </xdr:grpSpPr>
      <xdr:sp macro="" textlink="">
        <xdr:nvSpPr>
          <xdr:cNvPr id="15" name="AutoShape 2">
            <a:extLst>
              <a:ext uri="{FF2B5EF4-FFF2-40B4-BE49-F238E27FC236}">
                <a16:creationId xmlns:a16="http://schemas.microsoft.com/office/drawing/2014/main" xmlns="" id="{B884A1DF-3D43-454C-BAA6-2C872BCB07F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163</xdr:row>
      <xdr:rowOff>0</xdr:rowOff>
    </xdr:to>
    <xdr:grpSp>
      <xdr:nvGrpSpPr>
        <xdr:cNvPr id="16" name="Group 1">
          <a:extLst>
            <a:ext uri="{FF2B5EF4-FFF2-40B4-BE49-F238E27FC236}">
              <a16:creationId xmlns:a16="http://schemas.microsoft.com/office/drawing/2014/main" xmlns="" id="{8B350CE0-0E01-4459-BAB3-5CE330E2E792}"/>
            </a:ext>
          </a:extLst>
        </xdr:cNvPr>
        <xdr:cNvGrpSpPr>
          <a:grpSpLocks noChangeAspect="1"/>
        </xdr:cNvGrpSpPr>
      </xdr:nvGrpSpPr>
      <xdr:grpSpPr bwMode="auto">
        <a:xfrm>
          <a:off x="1619250" y="57864375"/>
          <a:ext cx="1685925" cy="357188"/>
          <a:chOff x="0" y="0"/>
          <a:chExt cx="1875" cy="1275"/>
        </a:xfrm>
      </xdr:grpSpPr>
      <xdr:sp macro="" textlink="">
        <xdr:nvSpPr>
          <xdr:cNvPr id="17" name="AutoShape 2">
            <a:extLst>
              <a:ext uri="{FF2B5EF4-FFF2-40B4-BE49-F238E27FC236}">
                <a16:creationId xmlns:a16="http://schemas.microsoft.com/office/drawing/2014/main" xmlns="" id="{F2C851F8-D64B-4677-8A87-0208B405B6E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185</xdr:row>
      <xdr:rowOff>0</xdr:rowOff>
    </xdr:from>
    <xdr:to>
      <xdr:col>4</xdr:col>
      <xdr:colOff>0</xdr:colOff>
      <xdr:row>186</xdr:row>
      <xdr:rowOff>0</xdr:rowOff>
    </xdr:to>
    <xdr:grpSp>
      <xdr:nvGrpSpPr>
        <xdr:cNvPr id="18" name="Group 1">
          <a:extLst>
            <a:ext uri="{FF2B5EF4-FFF2-40B4-BE49-F238E27FC236}">
              <a16:creationId xmlns:a16="http://schemas.microsoft.com/office/drawing/2014/main" xmlns="" id="{A75D8728-1173-4AEF-983F-B9A91E9DA578}"/>
            </a:ext>
          </a:extLst>
        </xdr:cNvPr>
        <xdr:cNvGrpSpPr>
          <a:grpSpLocks noChangeAspect="1"/>
        </xdr:cNvGrpSpPr>
      </xdr:nvGrpSpPr>
      <xdr:grpSpPr bwMode="auto">
        <a:xfrm>
          <a:off x="1619250" y="66079688"/>
          <a:ext cx="1685925" cy="357187"/>
          <a:chOff x="0" y="0"/>
          <a:chExt cx="1875" cy="1275"/>
        </a:xfrm>
      </xdr:grpSpPr>
      <xdr:sp macro="" textlink="">
        <xdr:nvSpPr>
          <xdr:cNvPr id="19" name="AutoShape 2">
            <a:extLst>
              <a:ext uri="{FF2B5EF4-FFF2-40B4-BE49-F238E27FC236}">
                <a16:creationId xmlns:a16="http://schemas.microsoft.com/office/drawing/2014/main" xmlns="" id="{BB632969-B779-4534-9454-2BD7C6E760A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208</xdr:row>
      <xdr:rowOff>0</xdr:rowOff>
    </xdr:from>
    <xdr:to>
      <xdr:col>4</xdr:col>
      <xdr:colOff>0</xdr:colOff>
      <xdr:row>209</xdr:row>
      <xdr:rowOff>0</xdr:rowOff>
    </xdr:to>
    <xdr:grpSp>
      <xdr:nvGrpSpPr>
        <xdr:cNvPr id="20" name="Group 1">
          <a:extLst>
            <a:ext uri="{FF2B5EF4-FFF2-40B4-BE49-F238E27FC236}">
              <a16:creationId xmlns:a16="http://schemas.microsoft.com/office/drawing/2014/main" xmlns="" id="{270AF437-9277-42BD-882C-31599B174F36}"/>
            </a:ext>
          </a:extLst>
        </xdr:cNvPr>
        <xdr:cNvGrpSpPr>
          <a:grpSpLocks noChangeAspect="1"/>
        </xdr:cNvGrpSpPr>
      </xdr:nvGrpSpPr>
      <xdr:grpSpPr bwMode="auto">
        <a:xfrm>
          <a:off x="1619250" y="74295000"/>
          <a:ext cx="1685925" cy="357188"/>
          <a:chOff x="0" y="0"/>
          <a:chExt cx="1875" cy="1275"/>
        </a:xfrm>
      </xdr:grpSpPr>
      <xdr:sp macro="" textlink="">
        <xdr:nvSpPr>
          <xdr:cNvPr id="21" name="AutoShape 2">
            <a:extLst>
              <a:ext uri="{FF2B5EF4-FFF2-40B4-BE49-F238E27FC236}">
                <a16:creationId xmlns:a16="http://schemas.microsoft.com/office/drawing/2014/main" xmlns="" id="{1A496091-D151-4BE9-A20D-A567E8CF861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231</xdr:row>
      <xdr:rowOff>0</xdr:rowOff>
    </xdr:from>
    <xdr:to>
      <xdr:col>4</xdr:col>
      <xdr:colOff>0</xdr:colOff>
      <xdr:row>232</xdr:row>
      <xdr:rowOff>0</xdr:rowOff>
    </xdr:to>
    <xdr:grpSp>
      <xdr:nvGrpSpPr>
        <xdr:cNvPr id="22" name="Group 1">
          <a:extLst>
            <a:ext uri="{FF2B5EF4-FFF2-40B4-BE49-F238E27FC236}">
              <a16:creationId xmlns:a16="http://schemas.microsoft.com/office/drawing/2014/main" xmlns="" id="{29DADF01-711A-4DD0-BC96-A5D84998C9CC}"/>
            </a:ext>
          </a:extLst>
        </xdr:cNvPr>
        <xdr:cNvGrpSpPr>
          <a:grpSpLocks noChangeAspect="1"/>
        </xdr:cNvGrpSpPr>
      </xdr:nvGrpSpPr>
      <xdr:grpSpPr bwMode="auto">
        <a:xfrm>
          <a:off x="1619250" y="82510313"/>
          <a:ext cx="1685925" cy="357187"/>
          <a:chOff x="0" y="0"/>
          <a:chExt cx="1875" cy="1275"/>
        </a:xfrm>
      </xdr:grpSpPr>
      <xdr:sp macro="" textlink="">
        <xdr:nvSpPr>
          <xdr:cNvPr id="23" name="AutoShape 2">
            <a:extLst>
              <a:ext uri="{FF2B5EF4-FFF2-40B4-BE49-F238E27FC236}">
                <a16:creationId xmlns:a16="http://schemas.microsoft.com/office/drawing/2014/main" xmlns="" id="{746083F6-46FE-4970-BB82-4EC51B4A0B7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300</xdr:row>
      <xdr:rowOff>0</xdr:rowOff>
    </xdr:from>
    <xdr:to>
      <xdr:col>4</xdr:col>
      <xdr:colOff>0</xdr:colOff>
      <xdr:row>301</xdr:row>
      <xdr:rowOff>0</xdr:rowOff>
    </xdr:to>
    <xdr:grpSp>
      <xdr:nvGrpSpPr>
        <xdr:cNvPr id="28" name="Group 1">
          <a:extLst>
            <a:ext uri="{FF2B5EF4-FFF2-40B4-BE49-F238E27FC236}">
              <a16:creationId xmlns:a16="http://schemas.microsoft.com/office/drawing/2014/main" xmlns="" id="{E46E0D32-0249-4115-A64A-1A019DB6BA76}"/>
            </a:ext>
          </a:extLst>
        </xdr:cNvPr>
        <xdr:cNvGrpSpPr>
          <a:grpSpLocks noChangeAspect="1"/>
        </xdr:cNvGrpSpPr>
      </xdr:nvGrpSpPr>
      <xdr:grpSpPr bwMode="auto">
        <a:xfrm>
          <a:off x="1619250" y="107156250"/>
          <a:ext cx="1685925" cy="357188"/>
          <a:chOff x="0" y="0"/>
          <a:chExt cx="1875" cy="1275"/>
        </a:xfrm>
      </xdr:grpSpPr>
      <xdr:sp macro="" textlink="">
        <xdr:nvSpPr>
          <xdr:cNvPr id="29" name="AutoShape 2">
            <a:extLst>
              <a:ext uri="{FF2B5EF4-FFF2-40B4-BE49-F238E27FC236}">
                <a16:creationId xmlns:a16="http://schemas.microsoft.com/office/drawing/2014/main" xmlns="" id="{A2E43EC3-2266-4D81-8C4B-FBEC5A01877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346</xdr:row>
      <xdr:rowOff>0</xdr:rowOff>
    </xdr:from>
    <xdr:to>
      <xdr:col>4</xdr:col>
      <xdr:colOff>0</xdr:colOff>
      <xdr:row>347</xdr:row>
      <xdr:rowOff>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xmlns="" id="{AD1B1F6B-FF18-4CB6-A023-C128E25128B7}"/>
            </a:ext>
          </a:extLst>
        </xdr:cNvPr>
        <xdr:cNvGrpSpPr>
          <a:grpSpLocks noChangeAspect="1"/>
        </xdr:cNvGrpSpPr>
      </xdr:nvGrpSpPr>
      <xdr:grpSpPr bwMode="auto">
        <a:xfrm>
          <a:off x="1619250" y="123586875"/>
          <a:ext cx="1685925" cy="357188"/>
          <a:chOff x="0" y="0"/>
          <a:chExt cx="1875" cy="1275"/>
        </a:xfrm>
      </xdr:grpSpPr>
      <xdr:sp macro="" textlink="">
        <xdr:nvSpPr>
          <xdr:cNvPr id="33" name="AutoShape 2">
            <a:extLst>
              <a:ext uri="{FF2B5EF4-FFF2-40B4-BE49-F238E27FC236}">
                <a16:creationId xmlns:a16="http://schemas.microsoft.com/office/drawing/2014/main" xmlns="" id="{FF6E1087-3DD2-46E1-8D4E-5A7C03BB27F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369</xdr:row>
      <xdr:rowOff>0</xdr:rowOff>
    </xdr:from>
    <xdr:to>
      <xdr:col>4</xdr:col>
      <xdr:colOff>0</xdr:colOff>
      <xdr:row>370</xdr:row>
      <xdr:rowOff>0</xdr:rowOff>
    </xdr:to>
    <xdr:grpSp>
      <xdr:nvGrpSpPr>
        <xdr:cNvPr id="34" name="Group 1">
          <a:extLst>
            <a:ext uri="{FF2B5EF4-FFF2-40B4-BE49-F238E27FC236}">
              <a16:creationId xmlns:a16="http://schemas.microsoft.com/office/drawing/2014/main" xmlns="" id="{1413C35C-4E78-4AE7-84A2-1ACA7DA76E2A}"/>
            </a:ext>
          </a:extLst>
        </xdr:cNvPr>
        <xdr:cNvGrpSpPr>
          <a:grpSpLocks noChangeAspect="1"/>
        </xdr:cNvGrpSpPr>
      </xdr:nvGrpSpPr>
      <xdr:grpSpPr bwMode="auto">
        <a:xfrm>
          <a:off x="1619250" y="131802188"/>
          <a:ext cx="1685925" cy="357187"/>
          <a:chOff x="0" y="0"/>
          <a:chExt cx="1875" cy="1275"/>
        </a:xfrm>
      </xdr:grpSpPr>
      <xdr:sp macro="" textlink="">
        <xdr:nvSpPr>
          <xdr:cNvPr id="35" name="AutoShape 2">
            <a:extLst>
              <a:ext uri="{FF2B5EF4-FFF2-40B4-BE49-F238E27FC236}">
                <a16:creationId xmlns:a16="http://schemas.microsoft.com/office/drawing/2014/main" xmlns="" id="{A383617F-FB5B-4FAE-A497-DAC134FC900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392</xdr:row>
      <xdr:rowOff>0</xdr:rowOff>
    </xdr:from>
    <xdr:to>
      <xdr:col>4</xdr:col>
      <xdr:colOff>0</xdr:colOff>
      <xdr:row>393</xdr:row>
      <xdr:rowOff>0</xdr:rowOff>
    </xdr:to>
    <xdr:grpSp>
      <xdr:nvGrpSpPr>
        <xdr:cNvPr id="36" name="Group 1">
          <a:extLst>
            <a:ext uri="{FF2B5EF4-FFF2-40B4-BE49-F238E27FC236}">
              <a16:creationId xmlns:a16="http://schemas.microsoft.com/office/drawing/2014/main" xmlns="" id="{A96C97A9-DCB1-45B0-AD8B-8B0A15CD946F}"/>
            </a:ext>
          </a:extLst>
        </xdr:cNvPr>
        <xdr:cNvGrpSpPr>
          <a:grpSpLocks noChangeAspect="1"/>
        </xdr:cNvGrpSpPr>
      </xdr:nvGrpSpPr>
      <xdr:grpSpPr bwMode="auto">
        <a:xfrm>
          <a:off x="1619250" y="140017500"/>
          <a:ext cx="1685925" cy="357188"/>
          <a:chOff x="0" y="0"/>
          <a:chExt cx="1875" cy="1275"/>
        </a:xfrm>
      </xdr:grpSpPr>
      <xdr:sp macro="" textlink="">
        <xdr:nvSpPr>
          <xdr:cNvPr id="37" name="AutoShape 2">
            <a:extLst>
              <a:ext uri="{FF2B5EF4-FFF2-40B4-BE49-F238E27FC236}">
                <a16:creationId xmlns:a16="http://schemas.microsoft.com/office/drawing/2014/main" xmlns="" id="{8D333410-D9D6-4060-AA72-CE669322F17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415</xdr:row>
      <xdr:rowOff>0</xdr:rowOff>
    </xdr:from>
    <xdr:to>
      <xdr:col>4</xdr:col>
      <xdr:colOff>0</xdr:colOff>
      <xdr:row>416</xdr:row>
      <xdr:rowOff>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xmlns="" id="{CB1E9AE0-86B8-4044-AB14-7B3E70834F17}"/>
            </a:ext>
          </a:extLst>
        </xdr:cNvPr>
        <xdr:cNvGrpSpPr>
          <a:grpSpLocks noChangeAspect="1"/>
        </xdr:cNvGrpSpPr>
      </xdr:nvGrpSpPr>
      <xdr:grpSpPr bwMode="auto">
        <a:xfrm>
          <a:off x="1619250" y="148232813"/>
          <a:ext cx="1685925" cy="357187"/>
          <a:chOff x="0" y="0"/>
          <a:chExt cx="1875" cy="1275"/>
        </a:xfrm>
      </xdr:grpSpPr>
      <xdr:sp macro="" textlink="">
        <xdr:nvSpPr>
          <xdr:cNvPr id="39" name="AutoShape 2">
            <a:extLst>
              <a:ext uri="{FF2B5EF4-FFF2-40B4-BE49-F238E27FC236}">
                <a16:creationId xmlns:a16="http://schemas.microsoft.com/office/drawing/2014/main" xmlns="" id="{DC731B9B-3495-48D0-BEDF-C1B798D7C2F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438</xdr:row>
      <xdr:rowOff>0</xdr:rowOff>
    </xdr:from>
    <xdr:to>
      <xdr:col>4</xdr:col>
      <xdr:colOff>0</xdr:colOff>
      <xdr:row>439</xdr:row>
      <xdr:rowOff>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xmlns="" id="{C57FE6B2-383C-422A-B25A-4B2C24CF622D}"/>
            </a:ext>
          </a:extLst>
        </xdr:cNvPr>
        <xdr:cNvGrpSpPr>
          <a:grpSpLocks noChangeAspect="1"/>
        </xdr:cNvGrpSpPr>
      </xdr:nvGrpSpPr>
      <xdr:grpSpPr bwMode="auto">
        <a:xfrm>
          <a:off x="1619250" y="156448125"/>
          <a:ext cx="1685925" cy="357188"/>
          <a:chOff x="0" y="0"/>
          <a:chExt cx="1875" cy="1275"/>
        </a:xfrm>
      </xdr:grpSpPr>
      <xdr:sp macro="" textlink="">
        <xdr:nvSpPr>
          <xdr:cNvPr id="41" name="AutoShape 2">
            <a:extLst>
              <a:ext uri="{FF2B5EF4-FFF2-40B4-BE49-F238E27FC236}">
                <a16:creationId xmlns:a16="http://schemas.microsoft.com/office/drawing/2014/main" xmlns="" id="{E9480EA0-79D0-4CA5-AEDF-709F310A138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507</xdr:row>
      <xdr:rowOff>0</xdr:rowOff>
    </xdr:from>
    <xdr:to>
      <xdr:col>4</xdr:col>
      <xdr:colOff>0</xdr:colOff>
      <xdr:row>508</xdr:row>
      <xdr:rowOff>0</xdr:rowOff>
    </xdr:to>
    <xdr:grpSp>
      <xdr:nvGrpSpPr>
        <xdr:cNvPr id="46" name="Group 1">
          <a:extLst>
            <a:ext uri="{FF2B5EF4-FFF2-40B4-BE49-F238E27FC236}">
              <a16:creationId xmlns:a16="http://schemas.microsoft.com/office/drawing/2014/main" xmlns="" id="{09EB4A29-9AFE-488B-B1A2-033E606B368D}"/>
            </a:ext>
          </a:extLst>
        </xdr:cNvPr>
        <xdr:cNvGrpSpPr>
          <a:grpSpLocks noChangeAspect="1"/>
        </xdr:cNvGrpSpPr>
      </xdr:nvGrpSpPr>
      <xdr:grpSpPr bwMode="auto">
        <a:xfrm>
          <a:off x="1619250" y="181094063"/>
          <a:ext cx="1685925" cy="357187"/>
          <a:chOff x="0" y="0"/>
          <a:chExt cx="1875" cy="1275"/>
        </a:xfrm>
      </xdr:grpSpPr>
      <xdr:sp macro="" textlink="">
        <xdr:nvSpPr>
          <xdr:cNvPr id="47" name="AutoShape 2">
            <a:extLst>
              <a:ext uri="{FF2B5EF4-FFF2-40B4-BE49-F238E27FC236}">
                <a16:creationId xmlns:a16="http://schemas.microsoft.com/office/drawing/2014/main" xmlns="" id="{E177EF28-2984-40BE-AD6F-F6EE666A666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576</xdr:row>
      <xdr:rowOff>0</xdr:rowOff>
    </xdr:from>
    <xdr:to>
      <xdr:col>4</xdr:col>
      <xdr:colOff>0</xdr:colOff>
      <xdr:row>577</xdr:row>
      <xdr:rowOff>0</xdr:rowOff>
    </xdr:to>
    <xdr:grpSp>
      <xdr:nvGrpSpPr>
        <xdr:cNvPr id="52" name="Group 1">
          <a:extLst>
            <a:ext uri="{FF2B5EF4-FFF2-40B4-BE49-F238E27FC236}">
              <a16:creationId xmlns:a16="http://schemas.microsoft.com/office/drawing/2014/main" xmlns="" id="{26B3425E-0B19-4ADF-96F4-A991DE4C3D3C}"/>
            </a:ext>
          </a:extLst>
        </xdr:cNvPr>
        <xdr:cNvGrpSpPr>
          <a:grpSpLocks noChangeAspect="1"/>
        </xdr:cNvGrpSpPr>
      </xdr:nvGrpSpPr>
      <xdr:grpSpPr bwMode="auto">
        <a:xfrm>
          <a:off x="1619250" y="205740000"/>
          <a:ext cx="1685925" cy="357188"/>
          <a:chOff x="0" y="0"/>
          <a:chExt cx="1875" cy="1275"/>
        </a:xfrm>
      </xdr:grpSpPr>
      <xdr:sp macro="" textlink="">
        <xdr:nvSpPr>
          <xdr:cNvPr id="53" name="AutoShape 2">
            <a:extLst>
              <a:ext uri="{FF2B5EF4-FFF2-40B4-BE49-F238E27FC236}">
                <a16:creationId xmlns:a16="http://schemas.microsoft.com/office/drawing/2014/main" xmlns="" id="{78EC0755-D4ED-4A80-93F0-0825EB096D6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599</xdr:row>
      <xdr:rowOff>0</xdr:rowOff>
    </xdr:from>
    <xdr:to>
      <xdr:col>4</xdr:col>
      <xdr:colOff>0</xdr:colOff>
      <xdr:row>600</xdr:row>
      <xdr:rowOff>0</xdr:rowOff>
    </xdr:to>
    <xdr:grpSp>
      <xdr:nvGrpSpPr>
        <xdr:cNvPr id="54" name="Group 1">
          <a:extLst>
            <a:ext uri="{FF2B5EF4-FFF2-40B4-BE49-F238E27FC236}">
              <a16:creationId xmlns:a16="http://schemas.microsoft.com/office/drawing/2014/main" xmlns="" id="{9959918E-2A47-4BBD-A9A2-39A6094FD7CA}"/>
            </a:ext>
          </a:extLst>
        </xdr:cNvPr>
        <xdr:cNvGrpSpPr>
          <a:grpSpLocks noChangeAspect="1"/>
        </xdr:cNvGrpSpPr>
      </xdr:nvGrpSpPr>
      <xdr:grpSpPr bwMode="auto">
        <a:xfrm>
          <a:off x="1619250" y="213955313"/>
          <a:ext cx="1685925" cy="357187"/>
          <a:chOff x="0" y="0"/>
          <a:chExt cx="1875" cy="1275"/>
        </a:xfrm>
      </xdr:grpSpPr>
      <xdr:sp macro="" textlink="">
        <xdr:nvSpPr>
          <xdr:cNvPr id="55" name="AutoShape 2">
            <a:extLst>
              <a:ext uri="{FF2B5EF4-FFF2-40B4-BE49-F238E27FC236}">
                <a16:creationId xmlns:a16="http://schemas.microsoft.com/office/drawing/2014/main" xmlns="" id="{5DA57BCC-F67F-455A-9289-1CC159F2621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24</xdr:row>
      <xdr:rowOff>0</xdr:rowOff>
    </xdr:from>
    <xdr:to>
      <xdr:col>3</xdr:col>
      <xdr:colOff>473075</xdr:colOff>
      <xdr:row>28</xdr:row>
      <xdr:rowOff>0</xdr:rowOff>
    </xdr:to>
    <xdr:grpSp>
      <xdr:nvGrpSpPr>
        <xdr:cNvPr id="70" name="Group 1">
          <a:extLst>
            <a:ext uri="{FF2B5EF4-FFF2-40B4-BE49-F238E27FC236}">
              <a16:creationId xmlns:a16="http://schemas.microsoft.com/office/drawing/2014/main" xmlns="" id="{17F1A96E-F5EC-45A0-8C8A-21C158125083}"/>
            </a:ext>
          </a:extLst>
        </xdr:cNvPr>
        <xdr:cNvGrpSpPr>
          <a:grpSpLocks noChangeAspect="1"/>
        </xdr:cNvGrpSpPr>
      </xdr:nvGrpSpPr>
      <xdr:grpSpPr bwMode="auto">
        <a:xfrm>
          <a:off x="1411288" y="8572500"/>
          <a:ext cx="1428750" cy="1428750"/>
          <a:chOff x="0" y="0"/>
          <a:chExt cx="1875" cy="1275"/>
        </a:xfrm>
      </xdr:grpSpPr>
      <xdr:sp macro="" textlink="">
        <xdr:nvSpPr>
          <xdr:cNvPr id="71" name="AutoShape 2">
            <a:extLst>
              <a:ext uri="{FF2B5EF4-FFF2-40B4-BE49-F238E27FC236}">
                <a16:creationId xmlns:a16="http://schemas.microsoft.com/office/drawing/2014/main" xmlns="" id="{E2309A18-5EC3-4817-AC22-E10E19E03FD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4</xdr:col>
      <xdr:colOff>3175</xdr:colOff>
      <xdr:row>48</xdr:row>
      <xdr:rowOff>0</xdr:rowOff>
    </xdr:to>
    <xdr:grpSp>
      <xdr:nvGrpSpPr>
        <xdr:cNvPr id="72" name="Group 1">
          <a:extLst>
            <a:ext uri="{FF2B5EF4-FFF2-40B4-BE49-F238E27FC236}">
              <a16:creationId xmlns:a16="http://schemas.microsoft.com/office/drawing/2014/main" xmlns="" id="{E85F36A7-7501-4E6F-B3A9-E0D140221A6F}"/>
            </a:ext>
          </a:extLst>
        </xdr:cNvPr>
        <xdr:cNvGrpSpPr>
          <a:grpSpLocks noChangeAspect="1"/>
        </xdr:cNvGrpSpPr>
      </xdr:nvGrpSpPr>
      <xdr:grpSpPr bwMode="auto">
        <a:xfrm>
          <a:off x="1619250" y="16787813"/>
          <a:ext cx="1689100" cy="357187"/>
          <a:chOff x="0" y="0"/>
          <a:chExt cx="1875" cy="1275"/>
        </a:xfrm>
      </xdr:grpSpPr>
      <xdr:sp macro="" textlink="">
        <xdr:nvSpPr>
          <xdr:cNvPr id="73" name="AutoShape 2">
            <a:extLst>
              <a:ext uri="{FF2B5EF4-FFF2-40B4-BE49-F238E27FC236}">
                <a16:creationId xmlns:a16="http://schemas.microsoft.com/office/drawing/2014/main" xmlns="" id="{5F14F654-D613-4F9A-AA04-63B59A3341E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93</xdr:row>
      <xdr:rowOff>0</xdr:rowOff>
    </xdr:from>
    <xdr:to>
      <xdr:col>4</xdr:col>
      <xdr:colOff>3175</xdr:colOff>
      <xdr:row>94</xdr:row>
      <xdr:rowOff>0</xdr:rowOff>
    </xdr:to>
    <xdr:grpSp>
      <xdr:nvGrpSpPr>
        <xdr:cNvPr id="76" name="Group 1">
          <a:extLst>
            <a:ext uri="{FF2B5EF4-FFF2-40B4-BE49-F238E27FC236}">
              <a16:creationId xmlns:a16="http://schemas.microsoft.com/office/drawing/2014/main" xmlns="" id="{411463F9-4C6E-4D24-BDDD-4B64B00F7A0A}"/>
            </a:ext>
          </a:extLst>
        </xdr:cNvPr>
        <xdr:cNvGrpSpPr>
          <a:grpSpLocks noChangeAspect="1"/>
        </xdr:cNvGrpSpPr>
      </xdr:nvGrpSpPr>
      <xdr:grpSpPr bwMode="auto">
        <a:xfrm>
          <a:off x="1619250" y="33218438"/>
          <a:ext cx="1689100" cy="357187"/>
          <a:chOff x="0" y="0"/>
          <a:chExt cx="1875" cy="1275"/>
        </a:xfrm>
      </xdr:grpSpPr>
      <xdr:sp macro="" textlink="">
        <xdr:nvSpPr>
          <xdr:cNvPr id="77" name="AutoShape 2">
            <a:extLst>
              <a:ext uri="{FF2B5EF4-FFF2-40B4-BE49-F238E27FC236}">
                <a16:creationId xmlns:a16="http://schemas.microsoft.com/office/drawing/2014/main" xmlns="" id="{FE626F84-384D-4439-90FC-4605EB16FAF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116</xdr:row>
      <xdr:rowOff>0</xdr:rowOff>
    </xdr:from>
    <xdr:to>
      <xdr:col>4</xdr:col>
      <xdr:colOff>3175</xdr:colOff>
      <xdr:row>117</xdr:row>
      <xdr:rowOff>0</xdr:rowOff>
    </xdr:to>
    <xdr:grpSp>
      <xdr:nvGrpSpPr>
        <xdr:cNvPr id="78" name="Group 1">
          <a:extLst>
            <a:ext uri="{FF2B5EF4-FFF2-40B4-BE49-F238E27FC236}">
              <a16:creationId xmlns:a16="http://schemas.microsoft.com/office/drawing/2014/main" xmlns="" id="{F4AB6CC6-CA19-4244-83C7-91D9949C7816}"/>
            </a:ext>
          </a:extLst>
        </xdr:cNvPr>
        <xdr:cNvGrpSpPr>
          <a:grpSpLocks noChangeAspect="1"/>
        </xdr:cNvGrpSpPr>
      </xdr:nvGrpSpPr>
      <xdr:grpSpPr bwMode="auto">
        <a:xfrm>
          <a:off x="1619250" y="41433750"/>
          <a:ext cx="1689100" cy="357188"/>
          <a:chOff x="0" y="0"/>
          <a:chExt cx="1875" cy="1275"/>
        </a:xfrm>
      </xdr:grpSpPr>
      <xdr:sp macro="" textlink="">
        <xdr:nvSpPr>
          <xdr:cNvPr id="79" name="AutoShape 2">
            <a:extLst>
              <a:ext uri="{FF2B5EF4-FFF2-40B4-BE49-F238E27FC236}">
                <a16:creationId xmlns:a16="http://schemas.microsoft.com/office/drawing/2014/main" xmlns="" id="{EE38F599-B594-46A2-B9E4-6F3B94CEE89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25400</xdr:colOff>
      <xdr:row>139</xdr:row>
      <xdr:rowOff>0</xdr:rowOff>
    </xdr:from>
    <xdr:to>
      <xdr:col>4</xdr:col>
      <xdr:colOff>28575</xdr:colOff>
      <xdr:row>140</xdr:row>
      <xdr:rowOff>0</xdr:rowOff>
    </xdr:to>
    <xdr:grpSp>
      <xdr:nvGrpSpPr>
        <xdr:cNvPr id="80" name="Group 1">
          <a:extLst>
            <a:ext uri="{FF2B5EF4-FFF2-40B4-BE49-F238E27FC236}">
              <a16:creationId xmlns:a16="http://schemas.microsoft.com/office/drawing/2014/main" xmlns="" id="{A56C7A86-323B-4DFF-8335-2EBA949BF523}"/>
            </a:ext>
          </a:extLst>
        </xdr:cNvPr>
        <xdr:cNvGrpSpPr>
          <a:grpSpLocks noChangeAspect="1"/>
        </xdr:cNvGrpSpPr>
      </xdr:nvGrpSpPr>
      <xdr:grpSpPr bwMode="auto">
        <a:xfrm>
          <a:off x="1644650" y="49649063"/>
          <a:ext cx="1689100" cy="357187"/>
          <a:chOff x="0" y="0"/>
          <a:chExt cx="1875" cy="1275"/>
        </a:xfrm>
      </xdr:grpSpPr>
      <xdr:sp macro="" textlink="">
        <xdr:nvSpPr>
          <xdr:cNvPr id="81" name="AutoShape 2">
            <a:extLst>
              <a:ext uri="{FF2B5EF4-FFF2-40B4-BE49-F238E27FC236}">
                <a16:creationId xmlns:a16="http://schemas.microsoft.com/office/drawing/2014/main" xmlns="" id="{1CC129D3-AEAC-455C-A843-637FDE2207C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3175</xdr:colOff>
      <xdr:row>163</xdr:row>
      <xdr:rowOff>0</xdr:rowOff>
    </xdr:to>
    <xdr:grpSp>
      <xdr:nvGrpSpPr>
        <xdr:cNvPr id="82" name="Group 1">
          <a:extLst>
            <a:ext uri="{FF2B5EF4-FFF2-40B4-BE49-F238E27FC236}">
              <a16:creationId xmlns:a16="http://schemas.microsoft.com/office/drawing/2014/main" xmlns="" id="{2FAD00BA-CC9D-4BFB-91D2-D895A8BA391C}"/>
            </a:ext>
          </a:extLst>
        </xdr:cNvPr>
        <xdr:cNvGrpSpPr>
          <a:grpSpLocks noChangeAspect="1"/>
        </xdr:cNvGrpSpPr>
      </xdr:nvGrpSpPr>
      <xdr:grpSpPr bwMode="auto">
        <a:xfrm>
          <a:off x="1619250" y="57864375"/>
          <a:ext cx="1689100" cy="357188"/>
          <a:chOff x="0" y="0"/>
          <a:chExt cx="1875" cy="1275"/>
        </a:xfrm>
      </xdr:grpSpPr>
      <xdr:sp macro="" textlink="">
        <xdr:nvSpPr>
          <xdr:cNvPr id="83" name="AutoShape 2">
            <a:extLst>
              <a:ext uri="{FF2B5EF4-FFF2-40B4-BE49-F238E27FC236}">
                <a16:creationId xmlns:a16="http://schemas.microsoft.com/office/drawing/2014/main" xmlns="" id="{0B40866B-92E7-4AAE-A1EF-DF99D03FF3F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185</xdr:row>
      <xdr:rowOff>0</xdr:rowOff>
    </xdr:from>
    <xdr:to>
      <xdr:col>4</xdr:col>
      <xdr:colOff>3175</xdr:colOff>
      <xdr:row>186</xdr:row>
      <xdr:rowOff>0</xdr:rowOff>
    </xdr:to>
    <xdr:grpSp>
      <xdr:nvGrpSpPr>
        <xdr:cNvPr id="84" name="Group 1">
          <a:extLst>
            <a:ext uri="{FF2B5EF4-FFF2-40B4-BE49-F238E27FC236}">
              <a16:creationId xmlns:a16="http://schemas.microsoft.com/office/drawing/2014/main" xmlns="" id="{3FD07786-F054-413C-8253-D27BEB8EB368}"/>
            </a:ext>
          </a:extLst>
        </xdr:cNvPr>
        <xdr:cNvGrpSpPr>
          <a:grpSpLocks noChangeAspect="1"/>
        </xdr:cNvGrpSpPr>
      </xdr:nvGrpSpPr>
      <xdr:grpSpPr bwMode="auto">
        <a:xfrm>
          <a:off x="1619250" y="66079688"/>
          <a:ext cx="1689100" cy="357187"/>
          <a:chOff x="0" y="0"/>
          <a:chExt cx="1875" cy="1275"/>
        </a:xfrm>
      </xdr:grpSpPr>
      <xdr:sp macro="" textlink="">
        <xdr:nvSpPr>
          <xdr:cNvPr id="85" name="AutoShape 2">
            <a:extLst>
              <a:ext uri="{FF2B5EF4-FFF2-40B4-BE49-F238E27FC236}">
                <a16:creationId xmlns:a16="http://schemas.microsoft.com/office/drawing/2014/main" xmlns="" id="{AF819C40-9E8D-4146-9017-6AC41071659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208</xdr:row>
      <xdr:rowOff>0</xdr:rowOff>
    </xdr:from>
    <xdr:to>
      <xdr:col>4</xdr:col>
      <xdr:colOff>3175</xdr:colOff>
      <xdr:row>209</xdr:row>
      <xdr:rowOff>0</xdr:rowOff>
    </xdr:to>
    <xdr:grpSp>
      <xdr:nvGrpSpPr>
        <xdr:cNvPr id="86" name="Group 1">
          <a:extLst>
            <a:ext uri="{FF2B5EF4-FFF2-40B4-BE49-F238E27FC236}">
              <a16:creationId xmlns:a16="http://schemas.microsoft.com/office/drawing/2014/main" xmlns="" id="{7AB0942B-C906-40C7-9AE6-2CD63370873A}"/>
            </a:ext>
          </a:extLst>
        </xdr:cNvPr>
        <xdr:cNvGrpSpPr>
          <a:grpSpLocks noChangeAspect="1"/>
        </xdr:cNvGrpSpPr>
      </xdr:nvGrpSpPr>
      <xdr:grpSpPr bwMode="auto">
        <a:xfrm>
          <a:off x="1619250" y="74295000"/>
          <a:ext cx="1689100" cy="357188"/>
          <a:chOff x="0" y="0"/>
          <a:chExt cx="1875" cy="1275"/>
        </a:xfrm>
      </xdr:grpSpPr>
      <xdr:sp macro="" textlink="">
        <xdr:nvSpPr>
          <xdr:cNvPr id="87" name="AutoShape 2">
            <a:extLst>
              <a:ext uri="{FF2B5EF4-FFF2-40B4-BE49-F238E27FC236}">
                <a16:creationId xmlns:a16="http://schemas.microsoft.com/office/drawing/2014/main" xmlns="" id="{23AFBCC0-8771-4210-9E7B-8E9E4A13DD6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231</xdr:row>
      <xdr:rowOff>0</xdr:rowOff>
    </xdr:from>
    <xdr:to>
      <xdr:col>4</xdr:col>
      <xdr:colOff>3175</xdr:colOff>
      <xdr:row>232</xdr:row>
      <xdr:rowOff>0</xdr:rowOff>
    </xdr:to>
    <xdr:grpSp>
      <xdr:nvGrpSpPr>
        <xdr:cNvPr id="88" name="Group 1">
          <a:extLst>
            <a:ext uri="{FF2B5EF4-FFF2-40B4-BE49-F238E27FC236}">
              <a16:creationId xmlns:a16="http://schemas.microsoft.com/office/drawing/2014/main" xmlns="" id="{75536F1E-50F5-423C-9938-4E20E415D093}"/>
            </a:ext>
          </a:extLst>
        </xdr:cNvPr>
        <xdr:cNvGrpSpPr>
          <a:grpSpLocks noChangeAspect="1"/>
        </xdr:cNvGrpSpPr>
      </xdr:nvGrpSpPr>
      <xdr:grpSpPr bwMode="auto">
        <a:xfrm>
          <a:off x="1619250" y="82510313"/>
          <a:ext cx="1689100" cy="357187"/>
          <a:chOff x="0" y="0"/>
          <a:chExt cx="1875" cy="1275"/>
        </a:xfrm>
      </xdr:grpSpPr>
      <xdr:sp macro="" textlink="">
        <xdr:nvSpPr>
          <xdr:cNvPr id="89" name="AutoShape 2">
            <a:extLst>
              <a:ext uri="{FF2B5EF4-FFF2-40B4-BE49-F238E27FC236}">
                <a16:creationId xmlns:a16="http://schemas.microsoft.com/office/drawing/2014/main" xmlns="" id="{2FB5676F-5DFC-4F86-A392-E4C6AF2987C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254</xdr:row>
      <xdr:rowOff>0</xdr:rowOff>
    </xdr:from>
    <xdr:to>
      <xdr:col>4</xdr:col>
      <xdr:colOff>3175</xdr:colOff>
      <xdr:row>255</xdr:row>
      <xdr:rowOff>0</xdr:rowOff>
    </xdr:to>
    <xdr:grpSp>
      <xdr:nvGrpSpPr>
        <xdr:cNvPr id="90" name="Group 1">
          <a:extLst>
            <a:ext uri="{FF2B5EF4-FFF2-40B4-BE49-F238E27FC236}">
              <a16:creationId xmlns:a16="http://schemas.microsoft.com/office/drawing/2014/main" xmlns="" id="{D2EF256D-58D1-4242-93C8-02828A1CC1B2}"/>
            </a:ext>
          </a:extLst>
        </xdr:cNvPr>
        <xdr:cNvGrpSpPr>
          <a:grpSpLocks noChangeAspect="1"/>
        </xdr:cNvGrpSpPr>
      </xdr:nvGrpSpPr>
      <xdr:grpSpPr bwMode="auto">
        <a:xfrm>
          <a:off x="1619250" y="90725625"/>
          <a:ext cx="1689100" cy="357188"/>
          <a:chOff x="0" y="0"/>
          <a:chExt cx="1875" cy="1275"/>
        </a:xfrm>
      </xdr:grpSpPr>
      <xdr:sp macro="" textlink="">
        <xdr:nvSpPr>
          <xdr:cNvPr id="91" name="AutoShape 2">
            <a:extLst>
              <a:ext uri="{FF2B5EF4-FFF2-40B4-BE49-F238E27FC236}">
                <a16:creationId xmlns:a16="http://schemas.microsoft.com/office/drawing/2014/main" xmlns="" id="{97FD5812-D8DA-414D-A50E-60C934A2E32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277</xdr:row>
      <xdr:rowOff>0</xdr:rowOff>
    </xdr:from>
    <xdr:to>
      <xdr:col>4</xdr:col>
      <xdr:colOff>3175</xdr:colOff>
      <xdr:row>278</xdr:row>
      <xdr:rowOff>0</xdr:rowOff>
    </xdr:to>
    <xdr:grpSp>
      <xdr:nvGrpSpPr>
        <xdr:cNvPr id="92" name="Group 1">
          <a:extLst>
            <a:ext uri="{FF2B5EF4-FFF2-40B4-BE49-F238E27FC236}">
              <a16:creationId xmlns:a16="http://schemas.microsoft.com/office/drawing/2014/main" xmlns="" id="{EB888270-6051-43AA-8DE6-572E87A520ED}"/>
            </a:ext>
          </a:extLst>
        </xdr:cNvPr>
        <xdr:cNvGrpSpPr>
          <a:grpSpLocks noChangeAspect="1"/>
        </xdr:cNvGrpSpPr>
      </xdr:nvGrpSpPr>
      <xdr:grpSpPr bwMode="auto">
        <a:xfrm>
          <a:off x="1619250" y="98940938"/>
          <a:ext cx="1689100" cy="357187"/>
          <a:chOff x="0" y="0"/>
          <a:chExt cx="1875" cy="1275"/>
        </a:xfrm>
      </xdr:grpSpPr>
      <xdr:sp macro="" textlink="">
        <xdr:nvSpPr>
          <xdr:cNvPr id="93" name="AutoShape 2">
            <a:extLst>
              <a:ext uri="{FF2B5EF4-FFF2-40B4-BE49-F238E27FC236}">
                <a16:creationId xmlns:a16="http://schemas.microsoft.com/office/drawing/2014/main" xmlns="" id="{23EEC9B5-B960-4CCF-AACD-57D33B1AF3B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300</xdr:row>
      <xdr:rowOff>0</xdr:rowOff>
    </xdr:from>
    <xdr:to>
      <xdr:col>4</xdr:col>
      <xdr:colOff>3175</xdr:colOff>
      <xdr:row>301</xdr:row>
      <xdr:rowOff>0</xdr:rowOff>
    </xdr:to>
    <xdr:grpSp>
      <xdr:nvGrpSpPr>
        <xdr:cNvPr id="94" name="Group 1">
          <a:extLst>
            <a:ext uri="{FF2B5EF4-FFF2-40B4-BE49-F238E27FC236}">
              <a16:creationId xmlns:a16="http://schemas.microsoft.com/office/drawing/2014/main" xmlns="" id="{02DAB97B-1C9B-4F76-B22B-29D7E9D4AB78}"/>
            </a:ext>
          </a:extLst>
        </xdr:cNvPr>
        <xdr:cNvGrpSpPr>
          <a:grpSpLocks noChangeAspect="1"/>
        </xdr:cNvGrpSpPr>
      </xdr:nvGrpSpPr>
      <xdr:grpSpPr bwMode="auto">
        <a:xfrm>
          <a:off x="1619250" y="107156250"/>
          <a:ext cx="1689100" cy="357188"/>
          <a:chOff x="0" y="0"/>
          <a:chExt cx="1875" cy="1275"/>
        </a:xfrm>
      </xdr:grpSpPr>
      <xdr:sp macro="" textlink="">
        <xdr:nvSpPr>
          <xdr:cNvPr id="95" name="AutoShape 2">
            <a:extLst>
              <a:ext uri="{FF2B5EF4-FFF2-40B4-BE49-F238E27FC236}">
                <a16:creationId xmlns:a16="http://schemas.microsoft.com/office/drawing/2014/main" xmlns="" id="{2C639A36-21C5-42BD-AD8B-437B70C2B26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323</xdr:row>
      <xdr:rowOff>0</xdr:rowOff>
    </xdr:from>
    <xdr:to>
      <xdr:col>4</xdr:col>
      <xdr:colOff>3175</xdr:colOff>
      <xdr:row>324</xdr:row>
      <xdr:rowOff>0</xdr:rowOff>
    </xdr:to>
    <xdr:grpSp>
      <xdr:nvGrpSpPr>
        <xdr:cNvPr id="96" name="Group 1">
          <a:extLst>
            <a:ext uri="{FF2B5EF4-FFF2-40B4-BE49-F238E27FC236}">
              <a16:creationId xmlns:a16="http://schemas.microsoft.com/office/drawing/2014/main" xmlns="" id="{4FE0DB5F-10A5-46E3-A7F0-414CDEB16CF9}"/>
            </a:ext>
          </a:extLst>
        </xdr:cNvPr>
        <xdr:cNvGrpSpPr>
          <a:grpSpLocks noChangeAspect="1"/>
        </xdr:cNvGrpSpPr>
      </xdr:nvGrpSpPr>
      <xdr:grpSpPr bwMode="auto">
        <a:xfrm>
          <a:off x="1619250" y="115371563"/>
          <a:ext cx="1689100" cy="357187"/>
          <a:chOff x="0" y="0"/>
          <a:chExt cx="1875" cy="1275"/>
        </a:xfrm>
      </xdr:grpSpPr>
      <xdr:sp macro="" textlink="">
        <xdr:nvSpPr>
          <xdr:cNvPr id="97" name="AutoShape 2">
            <a:extLst>
              <a:ext uri="{FF2B5EF4-FFF2-40B4-BE49-F238E27FC236}">
                <a16:creationId xmlns:a16="http://schemas.microsoft.com/office/drawing/2014/main" xmlns="" id="{11DCD28B-07A4-4512-955F-6D40A2DECEF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346</xdr:row>
      <xdr:rowOff>0</xdr:rowOff>
    </xdr:from>
    <xdr:to>
      <xdr:col>4</xdr:col>
      <xdr:colOff>3175</xdr:colOff>
      <xdr:row>347</xdr:row>
      <xdr:rowOff>0</xdr:rowOff>
    </xdr:to>
    <xdr:grpSp>
      <xdr:nvGrpSpPr>
        <xdr:cNvPr id="98" name="Group 1">
          <a:extLst>
            <a:ext uri="{FF2B5EF4-FFF2-40B4-BE49-F238E27FC236}">
              <a16:creationId xmlns:a16="http://schemas.microsoft.com/office/drawing/2014/main" xmlns="" id="{F6B99BC7-C732-45EE-8D75-D3CC39B4963C}"/>
            </a:ext>
          </a:extLst>
        </xdr:cNvPr>
        <xdr:cNvGrpSpPr>
          <a:grpSpLocks noChangeAspect="1"/>
        </xdr:cNvGrpSpPr>
      </xdr:nvGrpSpPr>
      <xdr:grpSpPr bwMode="auto">
        <a:xfrm>
          <a:off x="1619250" y="123586875"/>
          <a:ext cx="1689100" cy="357188"/>
          <a:chOff x="0" y="0"/>
          <a:chExt cx="1875" cy="1275"/>
        </a:xfrm>
      </xdr:grpSpPr>
      <xdr:sp macro="" textlink="">
        <xdr:nvSpPr>
          <xdr:cNvPr id="99" name="AutoShape 2">
            <a:extLst>
              <a:ext uri="{FF2B5EF4-FFF2-40B4-BE49-F238E27FC236}">
                <a16:creationId xmlns:a16="http://schemas.microsoft.com/office/drawing/2014/main" xmlns="" id="{1322E32B-CD0B-4464-9CA6-13036BC8BF3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369</xdr:row>
      <xdr:rowOff>0</xdr:rowOff>
    </xdr:from>
    <xdr:to>
      <xdr:col>4</xdr:col>
      <xdr:colOff>3175</xdr:colOff>
      <xdr:row>370</xdr:row>
      <xdr:rowOff>0</xdr:rowOff>
    </xdr:to>
    <xdr:grpSp>
      <xdr:nvGrpSpPr>
        <xdr:cNvPr id="100" name="Group 1">
          <a:extLst>
            <a:ext uri="{FF2B5EF4-FFF2-40B4-BE49-F238E27FC236}">
              <a16:creationId xmlns:a16="http://schemas.microsoft.com/office/drawing/2014/main" xmlns="" id="{72325714-2330-469E-8E1A-F69786A47D9D}"/>
            </a:ext>
          </a:extLst>
        </xdr:cNvPr>
        <xdr:cNvGrpSpPr>
          <a:grpSpLocks noChangeAspect="1"/>
        </xdr:cNvGrpSpPr>
      </xdr:nvGrpSpPr>
      <xdr:grpSpPr bwMode="auto">
        <a:xfrm>
          <a:off x="1619250" y="131802188"/>
          <a:ext cx="1689100" cy="357187"/>
          <a:chOff x="0" y="0"/>
          <a:chExt cx="1875" cy="1275"/>
        </a:xfrm>
      </xdr:grpSpPr>
      <xdr:sp macro="" textlink="">
        <xdr:nvSpPr>
          <xdr:cNvPr id="101" name="AutoShape 2">
            <a:extLst>
              <a:ext uri="{FF2B5EF4-FFF2-40B4-BE49-F238E27FC236}">
                <a16:creationId xmlns:a16="http://schemas.microsoft.com/office/drawing/2014/main" xmlns="" id="{85299821-4F03-4063-BE14-63B4ED98E24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392</xdr:row>
      <xdr:rowOff>0</xdr:rowOff>
    </xdr:from>
    <xdr:to>
      <xdr:col>4</xdr:col>
      <xdr:colOff>3175</xdr:colOff>
      <xdr:row>393</xdr:row>
      <xdr:rowOff>0</xdr:rowOff>
    </xdr:to>
    <xdr:grpSp>
      <xdr:nvGrpSpPr>
        <xdr:cNvPr id="102" name="Group 1">
          <a:extLst>
            <a:ext uri="{FF2B5EF4-FFF2-40B4-BE49-F238E27FC236}">
              <a16:creationId xmlns:a16="http://schemas.microsoft.com/office/drawing/2014/main" xmlns="" id="{D5E51977-E64B-4F90-849C-3469516C79EB}"/>
            </a:ext>
          </a:extLst>
        </xdr:cNvPr>
        <xdr:cNvGrpSpPr>
          <a:grpSpLocks noChangeAspect="1"/>
        </xdr:cNvGrpSpPr>
      </xdr:nvGrpSpPr>
      <xdr:grpSpPr bwMode="auto">
        <a:xfrm>
          <a:off x="1619250" y="140017500"/>
          <a:ext cx="1689100" cy="357188"/>
          <a:chOff x="0" y="0"/>
          <a:chExt cx="1875" cy="1275"/>
        </a:xfrm>
      </xdr:grpSpPr>
      <xdr:sp macro="" textlink="">
        <xdr:nvSpPr>
          <xdr:cNvPr id="103" name="AutoShape 2">
            <a:extLst>
              <a:ext uri="{FF2B5EF4-FFF2-40B4-BE49-F238E27FC236}">
                <a16:creationId xmlns:a16="http://schemas.microsoft.com/office/drawing/2014/main" xmlns="" id="{12F28D86-A4C3-41A7-B2E4-0C73F0CBFCB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415</xdr:row>
      <xdr:rowOff>0</xdr:rowOff>
    </xdr:from>
    <xdr:to>
      <xdr:col>4</xdr:col>
      <xdr:colOff>3175</xdr:colOff>
      <xdr:row>416</xdr:row>
      <xdr:rowOff>0</xdr:rowOff>
    </xdr:to>
    <xdr:grpSp>
      <xdr:nvGrpSpPr>
        <xdr:cNvPr id="104" name="Group 1">
          <a:extLst>
            <a:ext uri="{FF2B5EF4-FFF2-40B4-BE49-F238E27FC236}">
              <a16:creationId xmlns:a16="http://schemas.microsoft.com/office/drawing/2014/main" xmlns="" id="{5DAC342B-B904-48FD-A563-F482D50C6761}"/>
            </a:ext>
          </a:extLst>
        </xdr:cNvPr>
        <xdr:cNvGrpSpPr>
          <a:grpSpLocks noChangeAspect="1"/>
        </xdr:cNvGrpSpPr>
      </xdr:nvGrpSpPr>
      <xdr:grpSpPr bwMode="auto">
        <a:xfrm>
          <a:off x="1619250" y="148232813"/>
          <a:ext cx="1689100" cy="357187"/>
          <a:chOff x="0" y="0"/>
          <a:chExt cx="1875" cy="1275"/>
        </a:xfrm>
      </xdr:grpSpPr>
      <xdr:sp macro="" textlink="">
        <xdr:nvSpPr>
          <xdr:cNvPr id="105" name="AutoShape 2">
            <a:extLst>
              <a:ext uri="{FF2B5EF4-FFF2-40B4-BE49-F238E27FC236}">
                <a16:creationId xmlns:a16="http://schemas.microsoft.com/office/drawing/2014/main" xmlns="" id="{3E9E7E15-7A93-4524-AD94-0893EE91ABE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438</xdr:row>
      <xdr:rowOff>0</xdr:rowOff>
    </xdr:from>
    <xdr:to>
      <xdr:col>4</xdr:col>
      <xdr:colOff>3175</xdr:colOff>
      <xdr:row>439</xdr:row>
      <xdr:rowOff>0</xdr:rowOff>
    </xdr:to>
    <xdr:grpSp>
      <xdr:nvGrpSpPr>
        <xdr:cNvPr id="106" name="Group 1">
          <a:extLst>
            <a:ext uri="{FF2B5EF4-FFF2-40B4-BE49-F238E27FC236}">
              <a16:creationId xmlns:a16="http://schemas.microsoft.com/office/drawing/2014/main" xmlns="" id="{F288DAD9-0363-4E8E-A5E0-4C4E0A30C262}"/>
            </a:ext>
          </a:extLst>
        </xdr:cNvPr>
        <xdr:cNvGrpSpPr>
          <a:grpSpLocks noChangeAspect="1"/>
        </xdr:cNvGrpSpPr>
      </xdr:nvGrpSpPr>
      <xdr:grpSpPr bwMode="auto">
        <a:xfrm>
          <a:off x="1619250" y="156448125"/>
          <a:ext cx="1689100" cy="357188"/>
          <a:chOff x="0" y="0"/>
          <a:chExt cx="1875" cy="1275"/>
        </a:xfrm>
      </xdr:grpSpPr>
      <xdr:sp macro="" textlink="">
        <xdr:nvSpPr>
          <xdr:cNvPr id="107" name="AutoShape 2">
            <a:extLst>
              <a:ext uri="{FF2B5EF4-FFF2-40B4-BE49-F238E27FC236}">
                <a16:creationId xmlns:a16="http://schemas.microsoft.com/office/drawing/2014/main" xmlns="" id="{01B3D862-C797-4A6A-9EDD-6B3647D0ABE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461</xdr:row>
      <xdr:rowOff>0</xdr:rowOff>
    </xdr:from>
    <xdr:to>
      <xdr:col>4</xdr:col>
      <xdr:colOff>3175</xdr:colOff>
      <xdr:row>462</xdr:row>
      <xdr:rowOff>0</xdr:rowOff>
    </xdr:to>
    <xdr:grpSp>
      <xdr:nvGrpSpPr>
        <xdr:cNvPr id="108" name="Group 1">
          <a:extLst>
            <a:ext uri="{FF2B5EF4-FFF2-40B4-BE49-F238E27FC236}">
              <a16:creationId xmlns:a16="http://schemas.microsoft.com/office/drawing/2014/main" xmlns="" id="{23F2F9CA-CDAA-43F8-9D36-421DB0ADE407}"/>
            </a:ext>
          </a:extLst>
        </xdr:cNvPr>
        <xdr:cNvGrpSpPr>
          <a:grpSpLocks noChangeAspect="1"/>
        </xdr:cNvGrpSpPr>
      </xdr:nvGrpSpPr>
      <xdr:grpSpPr bwMode="auto">
        <a:xfrm>
          <a:off x="1619250" y="164663438"/>
          <a:ext cx="1689100" cy="357187"/>
          <a:chOff x="0" y="0"/>
          <a:chExt cx="1875" cy="1275"/>
        </a:xfrm>
      </xdr:grpSpPr>
      <xdr:sp macro="" textlink="">
        <xdr:nvSpPr>
          <xdr:cNvPr id="109" name="AutoShape 2">
            <a:extLst>
              <a:ext uri="{FF2B5EF4-FFF2-40B4-BE49-F238E27FC236}">
                <a16:creationId xmlns:a16="http://schemas.microsoft.com/office/drawing/2014/main" xmlns="" id="{5E69ED86-44FE-45AD-84F9-B3C693E5466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484</xdr:row>
      <xdr:rowOff>0</xdr:rowOff>
    </xdr:from>
    <xdr:to>
      <xdr:col>4</xdr:col>
      <xdr:colOff>3175</xdr:colOff>
      <xdr:row>485</xdr:row>
      <xdr:rowOff>0</xdr:rowOff>
    </xdr:to>
    <xdr:grpSp>
      <xdr:nvGrpSpPr>
        <xdr:cNvPr id="110" name="Group 1">
          <a:extLst>
            <a:ext uri="{FF2B5EF4-FFF2-40B4-BE49-F238E27FC236}">
              <a16:creationId xmlns:a16="http://schemas.microsoft.com/office/drawing/2014/main" xmlns="" id="{D73AE3C2-1B04-4AE0-8F12-27BE4F87509F}"/>
            </a:ext>
          </a:extLst>
        </xdr:cNvPr>
        <xdr:cNvGrpSpPr>
          <a:grpSpLocks noChangeAspect="1"/>
        </xdr:cNvGrpSpPr>
      </xdr:nvGrpSpPr>
      <xdr:grpSpPr bwMode="auto">
        <a:xfrm>
          <a:off x="1619250" y="172878750"/>
          <a:ext cx="1689100" cy="357188"/>
          <a:chOff x="0" y="0"/>
          <a:chExt cx="1875" cy="1275"/>
        </a:xfrm>
      </xdr:grpSpPr>
      <xdr:sp macro="" textlink="">
        <xdr:nvSpPr>
          <xdr:cNvPr id="111" name="AutoShape 2">
            <a:extLst>
              <a:ext uri="{FF2B5EF4-FFF2-40B4-BE49-F238E27FC236}">
                <a16:creationId xmlns:a16="http://schemas.microsoft.com/office/drawing/2014/main" xmlns="" id="{5251F674-D0FD-4235-ACD8-C03FFB32191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507</xdr:row>
      <xdr:rowOff>0</xdr:rowOff>
    </xdr:from>
    <xdr:to>
      <xdr:col>4</xdr:col>
      <xdr:colOff>3175</xdr:colOff>
      <xdr:row>508</xdr:row>
      <xdr:rowOff>0</xdr:rowOff>
    </xdr:to>
    <xdr:grpSp>
      <xdr:nvGrpSpPr>
        <xdr:cNvPr id="112" name="Group 1">
          <a:extLst>
            <a:ext uri="{FF2B5EF4-FFF2-40B4-BE49-F238E27FC236}">
              <a16:creationId xmlns:a16="http://schemas.microsoft.com/office/drawing/2014/main" xmlns="" id="{8C27400B-A6A0-477B-96E4-FB4C99C03174}"/>
            </a:ext>
          </a:extLst>
        </xdr:cNvPr>
        <xdr:cNvGrpSpPr>
          <a:grpSpLocks noChangeAspect="1"/>
        </xdr:cNvGrpSpPr>
      </xdr:nvGrpSpPr>
      <xdr:grpSpPr bwMode="auto">
        <a:xfrm>
          <a:off x="1619250" y="181094063"/>
          <a:ext cx="1689100" cy="357187"/>
          <a:chOff x="0" y="0"/>
          <a:chExt cx="1875" cy="1275"/>
        </a:xfrm>
      </xdr:grpSpPr>
      <xdr:sp macro="" textlink="">
        <xdr:nvSpPr>
          <xdr:cNvPr id="113" name="AutoShape 2">
            <a:extLst>
              <a:ext uri="{FF2B5EF4-FFF2-40B4-BE49-F238E27FC236}">
                <a16:creationId xmlns:a16="http://schemas.microsoft.com/office/drawing/2014/main" xmlns="" id="{8EDC628D-1D17-4399-AE3A-67B99197A51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530</xdr:row>
      <xdr:rowOff>0</xdr:rowOff>
    </xdr:from>
    <xdr:to>
      <xdr:col>4</xdr:col>
      <xdr:colOff>3175</xdr:colOff>
      <xdr:row>531</xdr:row>
      <xdr:rowOff>0</xdr:rowOff>
    </xdr:to>
    <xdr:grpSp>
      <xdr:nvGrpSpPr>
        <xdr:cNvPr id="114" name="Group 1">
          <a:extLst>
            <a:ext uri="{FF2B5EF4-FFF2-40B4-BE49-F238E27FC236}">
              <a16:creationId xmlns:a16="http://schemas.microsoft.com/office/drawing/2014/main" xmlns="" id="{74ADB113-6CBB-4CB0-9691-7F4F873B8CF2}"/>
            </a:ext>
          </a:extLst>
        </xdr:cNvPr>
        <xdr:cNvGrpSpPr>
          <a:grpSpLocks noChangeAspect="1"/>
        </xdr:cNvGrpSpPr>
      </xdr:nvGrpSpPr>
      <xdr:grpSpPr bwMode="auto">
        <a:xfrm>
          <a:off x="1619250" y="189309375"/>
          <a:ext cx="1689100" cy="357188"/>
          <a:chOff x="0" y="0"/>
          <a:chExt cx="1875" cy="1275"/>
        </a:xfrm>
      </xdr:grpSpPr>
      <xdr:sp macro="" textlink="">
        <xdr:nvSpPr>
          <xdr:cNvPr id="115" name="AutoShape 2">
            <a:extLst>
              <a:ext uri="{FF2B5EF4-FFF2-40B4-BE49-F238E27FC236}">
                <a16:creationId xmlns:a16="http://schemas.microsoft.com/office/drawing/2014/main" xmlns="" id="{C2DAB656-942A-4CD7-95A2-5F3D05D7792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553</xdr:row>
      <xdr:rowOff>0</xdr:rowOff>
    </xdr:from>
    <xdr:to>
      <xdr:col>4</xdr:col>
      <xdr:colOff>3175</xdr:colOff>
      <xdr:row>554</xdr:row>
      <xdr:rowOff>0</xdr:rowOff>
    </xdr:to>
    <xdr:grpSp>
      <xdr:nvGrpSpPr>
        <xdr:cNvPr id="116" name="Group 1">
          <a:extLst>
            <a:ext uri="{FF2B5EF4-FFF2-40B4-BE49-F238E27FC236}">
              <a16:creationId xmlns:a16="http://schemas.microsoft.com/office/drawing/2014/main" xmlns="" id="{A8FB6E22-5079-49DD-B4C9-2C6544DE8CD2}"/>
            </a:ext>
          </a:extLst>
        </xdr:cNvPr>
        <xdr:cNvGrpSpPr>
          <a:grpSpLocks noChangeAspect="1"/>
        </xdr:cNvGrpSpPr>
      </xdr:nvGrpSpPr>
      <xdr:grpSpPr bwMode="auto">
        <a:xfrm>
          <a:off x="1619250" y="197524688"/>
          <a:ext cx="1689100" cy="357187"/>
          <a:chOff x="0" y="0"/>
          <a:chExt cx="1875" cy="1275"/>
        </a:xfrm>
      </xdr:grpSpPr>
      <xdr:sp macro="" textlink="">
        <xdr:nvSpPr>
          <xdr:cNvPr id="117" name="AutoShape 2">
            <a:extLst>
              <a:ext uri="{FF2B5EF4-FFF2-40B4-BE49-F238E27FC236}">
                <a16:creationId xmlns:a16="http://schemas.microsoft.com/office/drawing/2014/main" xmlns="" id="{C2A49D64-7BA2-41C3-B4C7-8DA13919964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576</xdr:row>
      <xdr:rowOff>0</xdr:rowOff>
    </xdr:from>
    <xdr:to>
      <xdr:col>4</xdr:col>
      <xdr:colOff>3175</xdr:colOff>
      <xdr:row>577</xdr:row>
      <xdr:rowOff>0</xdr:rowOff>
    </xdr:to>
    <xdr:grpSp>
      <xdr:nvGrpSpPr>
        <xdr:cNvPr id="118" name="Group 1">
          <a:extLst>
            <a:ext uri="{FF2B5EF4-FFF2-40B4-BE49-F238E27FC236}">
              <a16:creationId xmlns:a16="http://schemas.microsoft.com/office/drawing/2014/main" xmlns="" id="{CDA1ACAC-ED65-4D9D-ACB9-74E1541BBBBC}"/>
            </a:ext>
          </a:extLst>
        </xdr:cNvPr>
        <xdr:cNvGrpSpPr>
          <a:grpSpLocks noChangeAspect="1"/>
        </xdr:cNvGrpSpPr>
      </xdr:nvGrpSpPr>
      <xdr:grpSpPr bwMode="auto">
        <a:xfrm>
          <a:off x="1619250" y="205740000"/>
          <a:ext cx="1689100" cy="357188"/>
          <a:chOff x="0" y="0"/>
          <a:chExt cx="1875" cy="1275"/>
        </a:xfrm>
      </xdr:grpSpPr>
      <xdr:sp macro="" textlink="">
        <xdr:nvSpPr>
          <xdr:cNvPr id="119" name="AutoShape 2">
            <a:extLst>
              <a:ext uri="{FF2B5EF4-FFF2-40B4-BE49-F238E27FC236}">
                <a16:creationId xmlns:a16="http://schemas.microsoft.com/office/drawing/2014/main" xmlns="" id="{7878CA8C-EC21-42A4-8E94-086C1B8943F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599</xdr:row>
      <xdr:rowOff>0</xdr:rowOff>
    </xdr:from>
    <xdr:to>
      <xdr:col>4</xdr:col>
      <xdr:colOff>3175</xdr:colOff>
      <xdr:row>600</xdr:row>
      <xdr:rowOff>0</xdr:rowOff>
    </xdr:to>
    <xdr:grpSp>
      <xdr:nvGrpSpPr>
        <xdr:cNvPr id="120" name="Group 1">
          <a:extLst>
            <a:ext uri="{FF2B5EF4-FFF2-40B4-BE49-F238E27FC236}">
              <a16:creationId xmlns:a16="http://schemas.microsoft.com/office/drawing/2014/main" xmlns="" id="{6A263717-3140-4DFB-B201-3DFB67EB3ADF}"/>
            </a:ext>
          </a:extLst>
        </xdr:cNvPr>
        <xdr:cNvGrpSpPr>
          <a:grpSpLocks noChangeAspect="1"/>
        </xdr:cNvGrpSpPr>
      </xdr:nvGrpSpPr>
      <xdr:grpSpPr bwMode="auto">
        <a:xfrm>
          <a:off x="1619250" y="213955313"/>
          <a:ext cx="1689100" cy="357187"/>
          <a:chOff x="0" y="0"/>
          <a:chExt cx="1875" cy="1275"/>
        </a:xfrm>
      </xdr:grpSpPr>
      <xdr:sp macro="" textlink="">
        <xdr:nvSpPr>
          <xdr:cNvPr id="121" name="AutoShape 2">
            <a:extLst>
              <a:ext uri="{FF2B5EF4-FFF2-40B4-BE49-F238E27FC236}">
                <a16:creationId xmlns:a16="http://schemas.microsoft.com/office/drawing/2014/main" xmlns="" id="{5B215CC4-873A-4580-8423-B735676EC7C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622</xdr:row>
      <xdr:rowOff>0</xdr:rowOff>
    </xdr:from>
    <xdr:to>
      <xdr:col>4</xdr:col>
      <xdr:colOff>3175</xdr:colOff>
      <xdr:row>623</xdr:row>
      <xdr:rowOff>0</xdr:rowOff>
    </xdr:to>
    <xdr:grpSp>
      <xdr:nvGrpSpPr>
        <xdr:cNvPr id="122" name="Group 1">
          <a:extLst>
            <a:ext uri="{FF2B5EF4-FFF2-40B4-BE49-F238E27FC236}">
              <a16:creationId xmlns:a16="http://schemas.microsoft.com/office/drawing/2014/main" xmlns="" id="{B34F9426-EEA4-4849-8F4A-CD46CB6921CC}"/>
            </a:ext>
          </a:extLst>
        </xdr:cNvPr>
        <xdr:cNvGrpSpPr>
          <a:grpSpLocks noChangeAspect="1"/>
        </xdr:cNvGrpSpPr>
      </xdr:nvGrpSpPr>
      <xdr:grpSpPr bwMode="auto">
        <a:xfrm>
          <a:off x="1619250" y="222170625"/>
          <a:ext cx="1689100" cy="357188"/>
          <a:chOff x="0" y="0"/>
          <a:chExt cx="1875" cy="1275"/>
        </a:xfrm>
      </xdr:grpSpPr>
      <xdr:sp macro="" textlink="">
        <xdr:nvSpPr>
          <xdr:cNvPr id="123" name="AutoShape 2">
            <a:extLst>
              <a:ext uri="{FF2B5EF4-FFF2-40B4-BE49-F238E27FC236}">
                <a16:creationId xmlns:a16="http://schemas.microsoft.com/office/drawing/2014/main" xmlns="" id="{86FBFC0B-31E2-4B98-81A0-ED6F0F6A586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645</xdr:row>
      <xdr:rowOff>0</xdr:rowOff>
    </xdr:from>
    <xdr:to>
      <xdr:col>4</xdr:col>
      <xdr:colOff>3175</xdr:colOff>
      <xdr:row>646</xdr:row>
      <xdr:rowOff>0</xdr:rowOff>
    </xdr:to>
    <xdr:grpSp>
      <xdr:nvGrpSpPr>
        <xdr:cNvPr id="124" name="Group 1">
          <a:extLst>
            <a:ext uri="{FF2B5EF4-FFF2-40B4-BE49-F238E27FC236}">
              <a16:creationId xmlns:a16="http://schemas.microsoft.com/office/drawing/2014/main" xmlns="" id="{8E232F00-57D1-450A-A2ED-921913AA52E1}"/>
            </a:ext>
          </a:extLst>
        </xdr:cNvPr>
        <xdr:cNvGrpSpPr>
          <a:grpSpLocks noChangeAspect="1"/>
        </xdr:cNvGrpSpPr>
      </xdr:nvGrpSpPr>
      <xdr:grpSpPr bwMode="auto">
        <a:xfrm>
          <a:off x="1619250" y="230385938"/>
          <a:ext cx="1689100" cy="357187"/>
          <a:chOff x="0" y="0"/>
          <a:chExt cx="1875" cy="1275"/>
        </a:xfrm>
      </xdr:grpSpPr>
      <xdr:sp macro="" textlink="">
        <xdr:nvSpPr>
          <xdr:cNvPr id="125" name="AutoShape 2">
            <a:extLst>
              <a:ext uri="{FF2B5EF4-FFF2-40B4-BE49-F238E27FC236}">
                <a16:creationId xmlns:a16="http://schemas.microsoft.com/office/drawing/2014/main" xmlns="" id="{0FFCA494-DADA-4653-9384-4ECDBDC5535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668</xdr:row>
      <xdr:rowOff>0</xdr:rowOff>
    </xdr:from>
    <xdr:to>
      <xdr:col>4</xdr:col>
      <xdr:colOff>3175</xdr:colOff>
      <xdr:row>669</xdr:row>
      <xdr:rowOff>0</xdr:rowOff>
    </xdr:to>
    <xdr:grpSp>
      <xdr:nvGrpSpPr>
        <xdr:cNvPr id="126" name="Group 1">
          <a:extLst>
            <a:ext uri="{FF2B5EF4-FFF2-40B4-BE49-F238E27FC236}">
              <a16:creationId xmlns:a16="http://schemas.microsoft.com/office/drawing/2014/main" xmlns="" id="{042A05F5-C195-4224-ACFE-3CF8F28AF6C6}"/>
            </a:ext>
          </a:extLst>
        </xdr:cNvPr>
        <xdr:cNvGrpSpPr>
          <a:grpSpLocks noChangeAspect="1"/>
        </xdr:cNvGrpSpPr>
      </xdr:nvGrpSpPr>
      <xdr:grpSpPr bwMode="auto">
        <a:xfrm>
          <a:off x="1619250" y="238601250"/>
          <a:ext cx="1689100" cy="357188"/>
          <a:chOff x="0" y="0"/>
          <a:chExt cx="1875" cy="1275"/>
        </a:xfrm>
      </xdr:grpSpPr>
      <xdr:sp macro="" textlink="">
        <xdr:nvSpPr>
          <xdr:cNvPr id="127" name="AutoShape 2">
            <a:extLst>
              <a:ext uri="{FF2B5EF4-FFF2-40B4-BE49-F238E27FC236}">
                <a16:creationId xmlns:a16="http://schemas.microsoft.com/office/drawing/2014/main" xmlns="" id="{7AEB9798-26B6-4F5A-9E0C-DE2151C8625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691</xdr:row>
      <xdr:rowOff>0</xdr:rowOff>
    </xdr:from>
    <xdr:to>
      <xdr:col>4</xdr:col>
      <xdr:colOff>3175</xdr:colOff>
      <xdr:row>692</xdr:row>
      <xdr:rowOff>0</xdr:rowOff>
    </xdr:to>
    <xdr:grpSp>
      <xdr:nvGrpSpPr>
        <xdr:cNvPr id="128" name="Group 1">
          <a:extLst>
            <a:ext uri="{FF2B5EF4-FFF2-40B4-BE49-F238E27FC236}">
              <a16:creationId xmlns:a16="http://schemas.microsoft.com/office/drawing/2014/main" xmlns="" id="{156D6BB8-DAD9-44D5-89B2-04F3567DCCB1}"/>
            </a:ext>
          </a:extLst>
        </xdr:cNvPr>
        <xdr:cNvGrpSpPr>
          <a:grpSpLocks noChangeAspect="1"/>
        </xdr:cNvGrpSpPr>
      </xdr:nvGrpSpPr>
      <xdr:grpSpPr bwMode="auto">
        <a:xfrm>
          <a:off x="1619250" y="246816563"/>
          <a:ext cx="1689100" cy="357187"/>
          <a:chOff x="0" y="0"/>
          <a:chExt cx="1875" cy="1275"/>
        </a:xfrm>
      </xdr:grpSpPr>
      <xdr:sp macro="" textlink="">
        <xdr:nvSpPr>
          <xdr:cNvPr id="129" name="AutoShape 2">
            <a:extLst>
              <a:ext uri="{FF2B5EF4-FFF2-40B4-BE49-F238E27FC236}">
                <a16:creationId xmlns:a16="http://schemas.microsoft.com/office/drawing/2014/main" xmlns="" id="{D58C3A16-D7B7-4BE2-90E4-F2BB22F3AEA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714</xdr:row>
      <xdr:rowOff>0</xdr:rowOff>
    </xdr:from>
    <xdr:to>
      <xdr:col>4</xdr:col>
      <xdr:colOff>3175</xdr:colOff>
      <xdr:row>715</xdr:row>
      <xdr:rowOff>0</xdr:rowOff>
    </xdr:to>
    <xdr:grpSp>
      <xdr:nvGrpSpPr>
        <xdr:cNvPr id="130" name="Group 1">
          <a:extLst>
            <a:ext uri="{FF2B5EF4-FFF2-40B4-BE49-F238E27FC236}">
              <a16:creationId xmlns:a16="http://schemas.microsoft.com/office/drawing/2014/main" xmlns="" id="{43940A21-C548-44C6-BC88-4AF3C7644735}"/>
            </a:ext>
          </a:extLst>
        </xdr:cNvPr>
        <xdr:cNvGrpSpPr>
          <a:grpSpLocks noChangeAspect="1"/>
        </xdr:cNvGrpSpPr>
      </xdr:nvGrpSpPr>
      <xdr:grpSpPr bwMode="auto">
        <a:xfrm>
          <a:off x="1619250" y="255031875"/>
          <a:ext cx="1689100" cy="357188"/>
          <a:chOff x="0" y="0"/>
          <a:chExt cx="1875" cy="1275"/>
        </a:xfrm>
      </xdr:grpSpPr>
      <xdr:sp macro="" textlink="">
        <xdr:nvSpPr>
          <xdr:cNvPr id="131" name="AutoShape 2">
            <a:extLst>
              <a:ext uri="{FF2B5EF4-FFF2-40B4-BE49-F238E27FC236}">
                <a16:creationId xmlns:a16="http://schemas.microsoft.com/office/drawing/2014/main" xmlns="" id="{DA8BC314-9F77-4FC0-A6D0-763C2A98D17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737</xdr:row>
      <xdr:rowOff>0</xdr:rowOff>
    </xdr:from>
    <xdr:to>
      <xdr:col>4</xdr:col>
      <xdr:colOff>3175</xdr:colOff>
      <xdr:row>738</xdr:row>
      <xdr:rowOff>0</xdr:rowOff>
    </xdr:to>
    <xdr:grpSp>
      <xdr:nvGrpSpPr>
        <xdr:cNvPr id="132" name="Group 1">
          <a:extLst>
            <a:ext uri="{FF2B5EF4-FFF2-40B4-BE49-F238E27FC236}">
              <a16:creationId xmlns:a16="http://schemas.microsoft.com/office/drawing/2014/main" xmlns="" id="{F174285A-C75A-4528-9C90-F91FBF5DEEC5}"/>
            </a:ext>
          </a:extLst>
        </xdr:cNvPr>
        <xdr:cNvGrpSpPr>
          <a:grpSpLocks noChangeAspect="1"/>
        </xdr:cNvGrpSpPr>
      </xdr:nvGrpSpPr>
      <xdr:grpSpPr bwMode="auto">
        <a:xfrm>
          <a:off x="1619250" y="263247188"/>
          <a:ext cx="1689100" cy="357187"/>
          <a:chOff x="0" y="0"/>
          <a:chExt cx="1875" cy="1275"/>
        </a:xfrm>
      </xdr:grpSpPr>
      <xdr:sp macro="" textlink="">
        <xdr:nvSpPr>
          <xdr:cNvPr id="133" name="AutoShape 2">
            <a:extLst>
              <a:ext uri="{FF2B5EF4-FFF2-40B4-BE49-F238E27FC236}">
                <a16:creationId xmlns:a16="http://schemas.microsoft.com/office/drawing/2014/main" xmlns="" id="{C590E8CC-063A-4C55-8590-696E75EE32E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760</xdr:row>
      <xdr:rowOff>0</xdr:rowOff>
    </xdr:from>
    <xdr:to>
      <xdr:col>4</xdr:col>
      <xdr:colOff>3175</xdr:colOff>
      <xdr:row>761</xdr:row>
      <xdr:rowOff>0</xdr:rowOff>
    </xdr:to>
    <xdr:grpSp>
      <xdr:nvGrpSpPr>
        <xdr:cNvPr id="134" name="Group 1">
          <a:extLst>
            <a:ext uri="{FF2B5EF4-FFF2-40B4-BE49-F238E27FC236}">
              <a16:creationId xmlns:a16="http://schemas.microsoft.com/office/drawing/2014/main" xmlns="" id="{C9EF26BF-711F-4FEC-A6C8-2EDF5BCEB194}"/>
            </a:ext>
          </a:extLst>
        </xdr:cNvPr>
        <xdr:cNvGrpSpPr>
          <a:grpSpLocks noChangeAspect="1"/>
        </xdr:cNvGrpSpPr>
      </xdr:nvGrpSpPr>
      <xdr:grpSpPr bwMode="auto">
        <a:xfrm>
          <a:off x="1619250" y="271462500"/>
          <a:ext cx="1689100" cy="357188"/>
          <a:chOff x="0" y="0"/>
          <a:chExt cx="1875" cy="1275"/>
        </a:xfrm>
      </xdr:grpSpPr>
      <xdr:sp macro="" textlink="">
        <xdr:nvSpPr>
          <xdr:cNvPr id="135" name="AutoShape 2">
            <a:extLst>
              <a:ext uri="{FF2B5EF4-FFF2-40B4-BE49-F238E27FC236}">
                <a16:creationId xmlns:a16="http://schemas.microsoft.com/office/drawing/2014/main" xmlns="" id="{5A013346-1F5D-4F5E-AFEA-B82BF316DFD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49</xdr:row>
      <xdr:rowOff>0</xdr:rowOff>
    </xdr:from>
    <xdr:to>
      <xdr:col>4</xdr:col>
      <xdr:colOff>0</xdr:colOff>
      <xdr:row>51</xdr:row>
      <xdr:rowOff>0</xdr:rowOff>
    </xdr:to>
    <xdr:grpSp>
      <xdr:nvGrpSpPr>
        <xdr:cNvPr id="136" name="Group 1">
          <a:extLst>
            <a:ext uri="{FF2B5EF4-FFF2-40B4-BE49-F238E27FC236}">
              <a16:creationId xmlns:a16="http://schemas.microsoft.com/office/drawing/2014/main" xmlns="" id="{817FD8F0-6291-49F9-850F-17538AF7B029}"/>
            </a:ext>
          </a:extLst>
        </xdr:cNvPr>
        <xdr:cNvGrpSpPr>
          <a:grpSpLocks noChangeAspect="1"/>
        </xdr:cNvGrpSpPr>
      </xdr:nvGrpSpPr>
      <xdr:grpSpPr bwMode="auto">
        <a:xfrm>
          <a:off x="1619250" y="17502188"/>
          <a:ext cx="1685925" cy="714375"/>
          <a:chOff x="0" y="0"/>
          <a:chExt cx="1875" cy="1275"/>
        </a:xfrm>
      </xdr:grpSpPr>
      <xdr:sp macro="" textlink="">
        <xdr:nvSpPr>
          <xdr:cNvPr id="137" name="AutoShape 2">
            <a:extLst>
              <a:ext uri="{FF2B5EF4-FFF2-40B4-BE49-F238E27FC236}">
                <a16:creationId xmlns:a16="http://schemas.microsoft.com/office/drawing/2014/main" xmlns="" id="{9E6EA894-0093-4DFC-B73B-9127946C8B9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47</xdr:row>
      <xdr:rowOff>0</xdr:rowOff>
    </xdr:from>
    <xdr:to>
      <xdr:col>4</xdr:col>
      <xdr:colOff>1587</xdr:colOff>
      <xdr:row>51</xdr:row>
      <xdr:rowOff>0</xdr:rowOff>
    </xdr:to>
    <xdr:grpSp>
      <xdr:nvGrpSpPr>
        <xdr:cNvPr id="138" name="Group 1">
          <a:extLst>
            <a:ext uri="{FF2B5EF4-FFF2-40B4-BE49-F238E27FC236}">
              <a16:creationId xmlns:a16="http://schemas.microsoft.com/office/drawing/2014/main" xmlns="" id="{D22EB4A3-3F26-4BFD-AB01-46817CF38BE0}"/>
            </a:ext>
          </a:extLst>
        </xdr:cNvPr>
        <xdr:cNvGrpSpPr>
          <a:grpSpLocks noChangeAspect="1"/>
        </xdr:cNvGrpSpPr>
      </xdr:nvGrpSpPr>
      <xdr:grpSpPr bwMode="auto">
        <a:xfrm>
          <a:off x="1411288" y="16787813"/>
          <a:ext cx="1895474" cy="1428750"/>
          <a:chOff x="0" y="0"/>
          <a:chExt cx="1875" cy="1275"/>
        </a:xfrm>
      </xdr:grpSpPr>
      <xdr:sp macro="" textlink="">
        <xdr:nvSpPr>
          <xdr:cNvPr id="139" name="AutoShape 2">
            <a:extLst>
              <a:ext uri="{FF2B5EF4-FFF2-40B4-BE49-F238E27FC236}">
                <a16:creationId xmlns:a16="http://schemas.microsoft.com/office/drawing/2014/main" xmlns="" id="{70B60B9D-710F-4621-9FCD-96E5D28671D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72</xdr:row>
      <xdr:rowOff>0</xdr:rowOff>
    </xdr:from>
    <xdr:to>
      <xdr:col>4</xdr:col>
      <xdr:colOff>0</xdr:colOff>
      <xdr:row>74</xdr:row>
      <xdr:rowOff>0</xdr:rowOff>
    </xdr:to>
    <xdr:grpSp>
      <xdr:nvGrpSpPr>
        <xdr:cNvPr id="140" name="Group 1">
          <a:extLst>
            <a:ext uri="{FF2B5EF4-FFF2-40B4-BE49-F238E27FC236}">
              <a16:creationId xmlns:a16="http://schemas.microsoft.com/office/drawing/2014/main" xmlns="" id="{C3BBF78C-29F7-4E0B-9936-F5DA2D5F6362}"/>
            </a:ext>
          </a:extLst>
        </xdr:cNvPr>
        <xdr:cNvGrpSpPr>
          <a:grpSpLocks noChangeAspect="1"/>
        </xdr:cNvGrpSpPr>
      </xdr:nvGrpSpPr>
      <xdr:grpSpPr bwMode="auto">
        <a:xfrm>
          <a:off x="1619250" y="25717500"/>
          <a:ext cx="1685925" cy="714375"/>
          <a:chOff x="0" y="0"/>
          <a:chExt cx="1875" cy="1275"/>
        </a:xfrm>
      </xdr:grpSpPr>
      <xdr:sp macro="" textlink="">
        <xdr:nvSpPr>
          <xdr:cNvPr id="141" name="AutoShape 2">
            <a:extLst>
              <a:ext uri="{FF2B5EF4-FFF2-40B4-BE49-F238E27FC236}">
                <a16:creationId xmlns:a16="http://schemas.microsoft.com/office/drawing/2014/main" xmlns="" id="{E7A8FF77-05A0-44DA-A101-C18609424AE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70</xdr:row>
      <xdr:rowOff>0</xdr:rowOff>
    </xdr:from>
    <xdr:to>
      <xdr:col>4</xdr:col>
      <xdr:colOff>1587</xdr:colOff>
      <xdr:row>74</xdr:row>
      <xdr:rowOff>0</xdr:rowOff>
    </xdr:to>
    <xdr:grpSp>
      <xdr:nvGrpSpPr>
        <xdr:cNvPr id="142" name="Group 1">
          <a:extLst>
            <a:ext uri="{FF2B5EF4-FFF2-40B4-BE49-F238E27FC236}">
              <a16:creationId xmlns:a16="http://schemas.microsoft.com/office/drawing/2014/main" xmlns="" id="{9E786CF8-2B3A-4E45-BB49-E7AF447637F1}"/>
            </a:ext>
          </a:extLst>
        </xdr:cNvPr>
        <xdr:cNvGrpSpPr>
          <a:grpSpLocks noChangeAspect="1"/>
        </xdr:cNvGrpSpPr>
      </xdr:nvGrpSpPr>
      <xdr:grpSpPr bwMode="auto">
        <a:xfrm>
          <a:off x="1411288" y="25003125"/>
          <a:ext cx="1895474" cy="1428750"/>
          <a:chOff x="0" y="0"/>
          <a:chExt cx="1875" cy="1275"/>
        </a:xfrm>
      </xdr:grpSpPr>
      <xdr:sp macro="" textlink="">
        <xdr:nvSpPr>
          <xdr:cNvPr id="143" name="AutoShape 2">
            <a:extLst>
              <a:ext uri="{FF2B5EF4-FFF2-40B4-BE49-F238E27FC236}">
                <a16:creationId xmlns:a16="http://schemas.microsoft.com/office/drawing/2014/main" xmlns="" id="{C8F3E062-A035-4B2E-8C3D-5FD33FDB965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95</xdr:row>
      <xdr:rowOff>0</xdr:rowOff>
    </xdr:from>
    <xdr:to>
      <xdr:col>4</xdr:col>
      <xdr:colOff>0</xdr:colOff>
      <xdr:row>97</xdr:row>
      <xdr:rowOff>0</xdr:rowOff>
    </xdr:to>
    <xdr:grpSp>
      <xdr:nvGrpSpPr>
        <xdr:cNvPr id="144" name="Group 1">
          <a:extLst>
            <a:ext uri="{FF2B5EF4-FFF2-40B4-BE49-F238E27FC236}">
              <a16:creationId xmlns:a16="http://schemas.microsoft.com/office/drawing/2014/main" xmlns="" id="{D76CC92C-5CD0-48BF-91DA-95FC0215DC55}"/>
            </a:ext>
          </a:extLst>
        </xdr:cNvPr>
        <xdr:cNvGrpSpPr>
          <a:grpSpLocks noChangeAspect="1"/>
        </xdr:cNvGrpSpPr>
      </xdr:nvGrpSpPr>
      <xdr:grpSpPr bwMode="auto">
        <a:xfrm>
          <a:off x="1619250" y="33932813"/>
          <a:ext cx="1685925" cy="714375"/>
          <a:chOff x="0" y="0"/>
          <a:chExt cx="1875" cy="1275"/>
        </a:xfrm>
      </xdr:grpSpPr>
      <xdr:sp macro="" textlink="">
        <xdr:nvSpPr>
          <xdr:cNvPr id="145" name="AutoShape 2">
            <a:extLst>
              <a:ext uri="{FF2B5EF4-FFF2-40B4-BE49-F238E27FC236}">
                <a16:creationId xmlns:a16="http://schemas.microsoft.com/office/drawing/2014/main" xmlns="" id="{D3F6C75D-BC28-4CDB-812D-F1A4DD3603E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93</xdr:row>
      <xdr:rowOff>0</xdr:rowOff>
    </xdr:from>
    <xdr:to>
      <xdr:col>4</xdr:col>
      <xdr:colOff>1587</xdr:colOff>
      <xdr:row>97</xdr:row>
      <xdr:rowOff>0</xdr:rowOff>
    </xdr:to>
    <xdr:grpSp>
      <xdr:nvGrpSpPr>
        <xdr:cNvPr id="146" name="Group 1">
          <a:extLst>
            <a:ext uri="{FF2B5EF4-FFF2-40B4-BE49-F238E27FC236}">
              <a16:creationId xmlns:a16="http://schemas.microsoft.com/office/drawing/2014/main" xmlns="" id="{6A36E5F6-BA7D-4F7E-947C-5CD4436D5E21}"/>
            </a:ext>
          </a:extLst>
        </xdr:cNvPr>
        <xdr:cNvGrpSpPr>
          <a:grpSpLocks noChangeAspect="1"/>
        </xdr:cNvGrpSpPr>
      </xdr:nvGrpSpPr>
      <xdr:grpSpPr bwMode="auto">
        <a:xfrm>
          <a:off x="1411288" y="33218438"/>
          <a:ext cx="1895474" cy="1428750"/>
          <a:chOff x="0" y="0"/>
          <a:chExt cx="1875" cy="1275"/>
        </a:xfrm>
      </xdr:grpSpPr>
      <xdr:sp macro="" textlink="">
        <xdr:nvSpPr>
          <xdr:cNvPr id="147" name="AutoShape 2">
            <a:extLst>
              <a:ext uri="{FF2B5EF4-FFF2-40B4-BE49-F238E27FC236}">
                <a16:creationId xmlns:a16="http://schemas.microsoft.com/office/drawing/2014/main" xmlns="" id="{CD1F363D-E467-4395-9E50-694106FFAC3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118</xdr:row>
      <xdr:rowOff>0</xdr:rowOff>
    </xdr:from>
    <xdr:to>
      <xdr:col>4</xdr:col>
      <xdr:colOff>0</xdr:colOff>
      <xdr:row>120</xdr:row>
      <xdr:rowOff>0</xdr:rowOff>
    </xdr:to>
    <xdr:grpSp>
      <xdr:nvGrpSpPr>
        <xdr:cNvPr id="148" name="Group 1">
          <a:extLst>
            <a:ext uri="{FF2B5EF4-FFF2-40B4-BE49-F238E27FC236}">
              <a16:creationId xmlns:a16="http://schemas.microsoft.com/office/drawing/2014/main" xmlns="" id="{96B00B67-481C-4D3F-A38C-2AA915EAEA27}"/>
            </a:ext>
          </a:extLst>
        </xdr:cNvPr>
        <xdr:cNvGrpSpPr>
          <a:grpSpLocks noChangeAspect="1"/>
        </xdr:cNvGrpSpPr>
      </xdr:nvGrpSpPr>
      <xdr:grpSpPr bwMode="auto">
        <a:xfrm>
          <a:off x="1619250" y="42148125"/>
          <a:ext cx="1685925" cy="714375"/>
          <a:chOff x="0" y="0"/>
          <a:chExt cx="1875" cy="1275"/>
        </a:xfrm>
      </xdr:grpSpPr>
      <xdr:sp macro="" textlink="">
        <xdr:nvSpPr>
          <xdr:cNvPr id="149" name="AutoShape 2">
            <a:extLst>
              <a:ext uri="{FF2B5EF4-FFF2-40B4-BE49-F238E27FC236}">
                <a16:creationId xmlns:a16="http://schemas.microsoft.com/office/drawing/2014/main" xmlns="" id="{90D12675-FCFE-4099-BC4E-7DCC40D0799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116</xdr:row>
      <xdr:rowOff>0</xdr:rowOff>
    </xdr:from>
    <xdr:to>
      <xdr:col>4</xdr:col>
      <xdr:colOff>1587</xdr:colOff>
      <xdr:row>120</xdr:row>
      <xdr:rowOff>0</xdr:rowOff>
    </xdr:to>
    <xdr:grpSp>
      <xdr:nvGrpSpPr>
        <xdr:cNvPr id="150" name="Group 1">
          <a:extLst>
            <a:ext uri="{FF2B5EF4-FFF2-40B4-BE49-F238E27FC236}">
              <a16:creationId xmlns:a16="http://schemas.microsoft.com/office/drawing/2014/main" xmlns="" id="{FC9EC283-BBE6-459A-B2EF-239D63453289}"/>
            </a:ext>
          </a:extLst>
        </xdr:cNvPr>
        <xdr:cNvGrpSpPr>
          <a:grpSpLocks noChangeAspect="1"/>
        </xdr:cNvGrpSpPr>
      </xdr:nvGrpSpPr>
      <xdr:grpSpPr bwMode="auto">
        <a:xfrm>
          <a:off x="1411288" y="41433750"/>
          <a:ext cx="1895474" cy="1428750"/>
          <a:chOff x="0" y="0"/>
          <a:chExt cx="1875" cy="1275"/>
        </a:xfrm>
      </xdr:grpSpPr>
      <xdr:sp macro="" textlink="">
        <xdr:nvSpPr>
          <xdr:cNvPr id="151" name="AutoShape 2">
            <a:extLst>
              <a:ext uri="{FF2B5EF4-FFF2-40B4-BE49-F238E27FC236}">
                <a16:creationId xmlns:a16="http://schemas.microsoft.com/office/drawing/2014/main" xmlns="" id="{32E9F273-8841-434F-9C67-8B4A11F30DF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141</xdr:row>
      <xdr:rowOff>0</xdr:rowOff>
    </xdr:from>
    <xdr:to>
      <xdr:col>4</xdr:col>
      <xdr:colOff>0</xdr:colOff>
      <xdr:row>143</xdr:row>
      <xdr:rowOff>0</xdr:rowOff>
    </xdr:to>
    <xdr:grpSp>
      <xdr:nvGrpSpPr>
        <xdr:cNvPr id="152" name="Group 1">
          <a:extLst>
            <a:ext uri="{FF2B5EF4-FFF2-40B4-BE49-F238E27FC236}">
              <a16:creationId xmlns:a16="http://schemas.microsoft.com/office/drawing/2014/main" xmlns="" id="{4C077377-DF91-468A-9696-DA1C1799C8F8}"/>
            </a:ext>
          </a:extLst>
        </xdr:cNvPr>
        <xdr:cNvGrpSpPr>
          <a:grpSpLocks noChangeAspect="1"/>
        </xdr:cNvGrpSpPr>
      </xdr:nvGrpSpPr>
      <xdr:grpSpPr bwMode="auto">
        <a:xfrm>
          <a:off x="1619250" y="50363438"/>
          <a:ext cx="1685925" cy="714375"/>
          <a:chOff x="0" y="0"/>
          <a:chExt cx="1875" cy="1275"/>
        </a:xfrm>
      </xdr:grpSpPr>
      <xdr:sp macro="" textlink="">
        <xdr:nvSpPr>
          <xdr:cNvPr id="153" name="AutoShape 2">
            <a:extLst>
              <a:ext uri="{FF2B5EF4-FFF2-40B4-BE49-F238E27FC236}">
                <a16:creationId xmlns:a16="http://schemas.microsoft.com/office/drawing/2014/main" xmlns="" id="{2E2073EE-09FD-4F81-82B4-5260DA956DA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139</xdr:row>
      <xdr:rowOff>0</xdr:rowOff>
    </xdr:from>
    <xdr:to>
      <xdr:col>4</xdr:col>
      <xdr:colOff>1587</xdr:colOff>
      <xdr:row>143</xdr:row>
      <xdr:rowOff>0</xdr:rowOff>
    </xdr:to>
    <xdr:grpSp>
      <xdr:nvGrpSpPr>
        <xdr:cNvPr id="154" name="Group 1">
          <a:extLst>
            <a:ext uri="{FF2B5EF4-FFF2-40B4-BE49-F238E27FC236}">
              <a16:creationId xmlns:a16="http://schemas.microsoft.com/office/drawing/2014/main" xmlns="" id="{3A3C8B69-CEC7-4399-86A2-C8AF3401754A}"/>
            </a:ext>
          </a:extLst>
        </xdr:cNvPr>
        <xdr:cNvGrpSpPr>
          <a:grpSpLocks noChangeAspect="1"/>
        </xdr:cNvGrpSpPr>
      </xdr:nvGrpSpPr>
      <xdr:grpSpPr bwMode="auto">
        <a:xfrm>
          <a:off x="1411288" y="49649063"/>
          <a:ext cx="1895474" cy="1428750"/>
          <a:chOff x="0" y="0"/>
          <a:chExt cx="1875" cy="1275"/>
        </a:xfrm>
      </xdr:grpSpPr>
      <xdr:sp macro="" textlink="">
        <xdr:nvSpPr>
          <xdr:cNvPr id="155" name="AutoShape 2">
            <a:extLst>
              <a:ext uri="{FF2B5EF4-FFF2-40B4-BE49-F238E27FC236}">
                <a16:creationId xmlns:a16="http://schemas.microsoft.com/office/drawing/2014/main" xmlns="" id="{38728D0E-D1E7-4577-A85A-14AEC54CB7F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164</xdr:row>
      <xdr:rowOff>0</xdr:rowOff>
    </xdr:from>
    <xdr:to>
      <xdr:col>4</xdr:col>
      <xdr:colOff>0</xdr:colOff>
      <xdr:row>166</xdr:row>
      <xdr:rowOff>0</xdr:rowOff>
    </xdr:to>
    <xdr:grpSp>
      <xdr:nvGrpSpPr>
        <xdr:cNvPr id="156" name="Group 1">
          <a:extLst>
            <a:ext uri="{FF2B5EF4-FFF2-40B4-BE49-F238E27FC236}">
              <a16:creationId xmlns:a16="http://schemas.microsoft.com/office/drawing/2014/main" xmlns="" id="{B45D41AA-D4FF-462D-839F-AEE082F42432}"/>
            </a:ext>
          </a:extLst>
        </xdr:cNvPr>
        <xdr:cNvGrpSpPr>
          <a:grpSpLocks noChangeAspect="1"/>
        </xdr:cNvGrpSpPr>
      </xdr:nvGrpSpPr>
      <xdr:grpSpPr bwMode="auto">
        <a:xfrm>
          <a:off x="1619250" y="58578750"/>
          <a:ext cx="1685925" cy="714375"/>
          <a:chOff x="0" y="0"/>
          <a:chExt cx="1875" cy="1275"/>
        </a:xfrm>
      </xdr:grpSpPr>
      <xdr:sp macro="" textlink="">
        <xdr:nvSpPr>
          <xdr:cNvPr id="157" name="AutoShape 2">
            <a:extLst>
              <a:ext uri="{FF2B5EF4-FFF2-40B4-BE49-F238E27FC236}">
                <a16:creationId xmlns:a16="http://schemas.microsoft.com/office/drawing/2014/main" xmlns="" id="{FAACC28A-F722-4E23-916E-B69688FECB7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162</xdr:row>
      <xdr:rowOff>0</xdr:rowOff>
    </xdr:from>
    <xdr:to>
      <xdr:col>4</xdr:col>
      <xdr:colOff>1587</xdr:colOff>
      <xdr:row>166</xdr:row>
      <xdr:rowOff>0</xdr:rowOff>
    </xdr:to>
    <xdr:grpSp>
      <xdr:nvGrpSpPr>
        <xdr:cNvPr id="158" name="Group 1">
          <a:extLst>
            <a:ext uri="{FF2B5EF4-FFF2-40B4-BE49-F238E27FC236}">
              <a16:creationId xmlns:a16="http://schemas.microsoft.com/office/drawing/2014/main" xmlns="" id="{0FA31207-305A-48CE-BEF9-6E3680448D1F}"/>
            </a:ext>
          </a:extLst>
        </xdr:cNvPr>
        <xdr:cNvGrpSpPr>
          <a:grpSpLocks noChangeAspect="1"/>
        </xdr:cNvGrpSpPr>
      </xdr:nvGrpSpPr>
      <xdr:grpSpPr bwMode="auto">
        <a:xfrm>
          <a:off x="1411288" y="57864375"/>
          <a:ext cx="1895474" cy="1428750"/>
          <a:chOff x="0" y="0"/>
          <a:chExt cx="1875" cy="1275"/>
        </a:xfrm>
      </xdr:grpSpPr>
      <xdr:sp macro="" textlink="">
        <xdr:nvSpPr>
          <xdr:cNvPr id="159" name="AutoShape 2">
            <a:extLst>
              <a:ext uri="{FF2B5EF4-FFF2-40B4-BE49-F238E27FC236}">
                <a16:creationId xmlns:a16="http://schemas.microsoft.com/office/drawing/2014/main" xmlns="" id="{7864B9E8-4A4F-456D-96BE-62785484719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187</xdr:row>
      <xdr:rowOff>0</xdr:rowOff>
    </xdr:from>
    <xdr:to>
      <xdr:col>4</xdr:col>
      <xdr:colOff>0</xdr:colOff>
      <xdr:row>189</xdr:row>
      <xdr:rowOff>0</xdr:rowOff>
    </xdr:to>
    <xdr:grpSp>
      <xdr:nvGrpSpPr>
        <xdr:cNvPr id="160" name="Group 1">
          <a:extLst>
            <a:ext uri="{FF2B5EF4-FFF2-40B4-BE49-F238E27FC236}">
              <a16:creationId xmlns:a16="http://schemas.microsoft.com/office/drawing/2014/main" xmlns="" id="{9C6E6C8D-52DD-4A1F-B415-00EF472EE615}"/>
            </a:ext>
          </a:extLst>
        </xdr:cNvPr>
        <xdr:cNvGrpSpPr>
          <a:grpSpLocks noChangeAspect="1"/>
        </xdr:cNvGrpSpPr>
      </xdr:nvGrpSpPr>
      <xdr:grpSpPr bwMode="auto">
        <a:xfrm>
          <a:off x="1619250" y="66794063"/>
          <a:ext cx="1685925" cy="714375"/>
          <a:chOff x="0" y="0"/>
          <a:chExt cx="1875" cy="1275"/>
        </a:xfrm>
      </xdr:grpSpPr>
      <xdr:sp macro="" textlink="">
        <xdr:nvSpPr>
          <xdr:cNvPr id="161" name="AutoShape 2">
            <a:extLst>
              <a:ext uri="{FF2B5EF4-FFF2-40B4-BE49-F238E27FC236}">
                <a16:creationId xmlns:a16="http://schemas.microsoft.com/office/drawing/2014/main" xmlns="" id="{A8376905-423B-490B-B842-1A95B00CE4E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544512</xdr:colOff>
      <xdr:row>185</xdr:row>
      <xdr:rowOff>0</xdr:rowOff>
    </xdr:from>
    <xdr:to>
      <xdr:col>4</xdr:col>
      <xdr:colOff>25399</xdr:colOff>
      <xdr:row>189</xdr:row>
      <xdr:rowOff>0</xdr:rowOff>
    </xdr:to>
    <xdr:grpSp>
      <xdr:nvGrpSpPr>
        <xdr:cNvPr id="162" name="Group 1">
          <a:extLst>
            <a:ext uri="{FF2B5EF4-FFF2-40B4-BE49-F238E27FC236}">
              <a16:creationId xmlns:a16="http://schemas.microsoft.com/office/drawing/2014/main" xmlns="" id="{2CCC97BE-64EB-4063-BF75-205F6B9ECC25}"/>
            </a:ext>
          </a:extLst>
        </xdr:cNvPr>
        <xdr:cNvGrpSpPr>
          <a:grpSpLocks noChangeAspect="1"/>
        </xdr:cNvGrpSpPr>
      </xdr:nvGrpSpPr>
      <xdr:grpSpPr bwMode="auto">
        <a:xfrm>
          <a:off x="1435100" y="66079688"/>
          <a:ext cx="1895474" cy="1428750"/>
          <a:chOff x="0" y="0"/>
          <a:chExt cx="1875" cy="1275"/>
        </a:xfrm>
      </xdr:grpSpPr>
      <xdr:sp macro="" textlink="">
        <xdr:nvSpPr>
          <xdr:cNvPr id="163" name="AutoShape 2">
            <a:extLst>
              <a:ext uri="{FF2B5EF4-FFF2-40B4-BE49-F238E27FC236}">
                <a16:creationId xmlns:a16="http://schemas.microsoft.com/office/drawing/2014/main" xmlns="" id="{DFF32205-3818-4913-887E-96D4530A488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210</xdr:row>
      <xdr:rowOff>0</xdr:rowOff>
    </xdr:from>
    <xdr:to>
      <xdr:col>4</xdr:col>
      <xdr:colOff>0</xdr:colOff>
      <xdr:row>212</xdr:row>
      <xdr:rowOff>0</xdr:rowOff>
    </xdr:to>
    <xdr:grpSp>
      <xdr:nvGrpSpPr>
        <xdr:cNvPr id="164" name="Group 1">
          <a:extLst>
            <a:ext uri="{FF2B5EF4-FFF2-40B4-BE49-F238E27FC236}">
              <a16:creationId xmlns:a16="http://schemas.microsoft.com/office/drawing/2014/main" xmlns="" id="{3C247F3C-D11E-4F09-9C98-8273ABD1725A}"/>
            </a:ext>
          </a:extLst>
        </xdr:cNvPr>
        <xdr:cNvGrpSpPr>
          <a:grpSpLocks noChangeAspect="1"/>
        </xdr:cNvGrpSpPr>
      </xdr:nvGrpSpPr>
      <xdr:grpSpPr bwMode="auto">
        <a:xfrm>
          <a:off x="1619250" y="75009375"/>
          <a:ext cx="1685925" cy="714375"/>
          <a:chOff x="0" y="0"/>
          <a:chExt cx="1875" cy="1275"/>
        </a:xfrm>
      </xdr:grpSpPr>
      <xdr:sp macro="" textlink="">
        <xdr:nvSpPr>
          <xdr:cNvPr id="165" name="AutoShape 2">
            <a:extLst>
              <a:ext uri="{FF2B5EF4-FFF2-40B4-BE49-F238E27FC236}">
                <a16:creationId xmlns:a16="http://schemas.microsoft.com/office/drawing/2014/main" xmlns="" id="{AB28DDDA-E187-4647-8EBD-B6B718C742A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208</xdr:row>
      <xdr:rowOff>0</xdr:rowOff>
    </xdr:from>
    <xdr:to>
      <xdr:col>4</xdr:col>
      <xdr:colOff>1587</xdr:colOff>
      <xdr:row>212</xdr:row>
      <xdr:rowOff>0</xdr:rowOff>
    </xdr:to>
    <xdr:grpSp>
      <xdr:nvGrpSpPr>
        <xdr:cNvPr id="166" name="Group 1">
          <a:extLst>
            <a:ext uri="{FF2B5EF4-FFF2-40B4-BE49-F238E27FC236}">
              <a16:creationId xmlns:a16="http://schemas.microsoft.com/office/drawing/2014/main" xmlns="" id="{7EF2C5C6-F5D7-465C-B037-65A19485D2A9}"/>
            </a:ext>
          </a:extLst>
        </xdr:cNvPr>
        <xdr:cNvGrpSpPr>
          <a:grpSpLocks noChangeAspect="1"/>
        </xdr:cNvGrpSpPr>
      </xdr:nvGrpSpPr>
      <xdr:grpSpPr bwMode="auto">
        <a:xfrm>
          <a:off x="1411288" y="74295000"/>
          <a:ext cx="1895474" cy="1428750"/>
          <a:chOff x="0" y="0"/>
          <a:chExt cx="1875" cy="1275"/>
        </a:xfrm>
      </xdr:grpSpPr>
      <xdr:sp macro="" textlink="">
        <xdr:nvSpPr>
          <xdr:cNvPr id="167" name="AutoShape 2">
            <a:extLst>
              <a:ext uri="{FF2B5EF4-FFF2-40B4-BE49-F238E27FC236}">
                <a16:creationId xmlns:a16="http://schemas.microsoft.com/office/drawing/2014/main" xmlns="" id="{CB312AF1-068C-456D-B825-FD8D7F96FCB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233</xdr:row>
      <xdr:rowOff>0</xdr:rowOff>
    </xdr:from>
    <xdr:to>
      <xdr:col>4</xdr:col>
      <xdr:colOff>0</xdr:colOff>
      <xdr:row>235</xdr:row>
      <xdr:rowOff>0</xdr:rowOff>
    </xdr:to>
    <xdr:grpSp>
      <xdr:nvGrpSpPr>
        <xdr:cNvPr id="168" name="Group 1">
          <a:extLst>
            <a:ext uri="{FF2B5EF4-FFF2-40B4-BE49-F238E27FC236}">
              <a16:creationId xmlns:a16="http://schemas.microsoft.com/office/drawing/2014/main" xmlns="" id="{8BF10595-B100-419C-B750-85BF3E619496}"/>
            </a:ext>
          </a:extLst>
        </xdr:cNvPr>
        <xdr:cNvGrpSpPr>
          <a:grpSpLocks noChangeAspect="1"/>
        </xdr:cNvGrpSpPr>
      </xdr:nvGrpSpPr>
      <xdr:grpSpPr bwMode="auto">
        <a:xfrm>
          <a:off x="1619250" y="83224688"/>
          <a:ext cx="1685925" cy="714375"/>
          <a:chOff x="0" y="0"/>
          <a:chExt cx="1875" cy="1275"/>
        </a:xfrm>
      </xdr:grpSpPr>
      <xdr:sp macro="" textlink="">
        <xdr:nvSpPr>
          <xdr:cNvPr id="169" name="AutoShape 2">
            <a:extLst>
              <a:ext uri="{FF2B5EF4-FFF2-40B4-BE49-F238E27FC236}">
                <a16:creationId xmlns:a16="http://schemas.microsoft.com/office/drawing/2014/main" xmlns="" id="{5ACA797C-64A2-4141-9B81-5F7DDD3212D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231</xdr:row>
      <xdr:rowOff>0</xdr:rowOff>
    </xdr:from>
    <xdr:to>
      <xdr:col>4</xdr:col>
      <xdr:colOff>1587</xdr:colOff>
      <xdr:row>235</xdr:row>
      <xdr:rowOff>0</xdr:rowOff>
    </xdr:to>
    <xdr:grpSp>
      <xdr:nvGrpSpPr>
        <xdr:cNvPr id="170" name="Group 1">
          <a:extLst>
            <a:ext uri="{FF2B5EF4-FFF2-40B4-BE49-F238E27FC236}">
              <a16:creationId xmlns:a16="http://schemas.microsoft.com/office/drawing/2014/main" xmlns="" id="{7E73AD6B-F5D8-43DF-AB8A-9877D5A2610C}"/>
            </a:ext>
          </a:extLst>
        </xdr:cNvPr>
        <xdr:cNvGrpSpPr>
          <a:grpSpLocks noChangeAspect="1"/>
        </xdr:cNvGrpSpPr>
      </xdr:nvGrpSpPr>
      <xdr:grpSpPr bwMode="auto">
        <a:xfrm>
          <a:off x="1411288" y="82510313"/>
          <a:ext cx="1895474" cy="1428750"/>
          <a:chOff x="0" y="0"/>
          <a:chExt cx="1875" cy="1275"/>
        </a:xfrm>
      </xdr:grpSpPr>
      <xdr:sp macro="" textlink="">
        <xdr:nvSpPr>
          <xdr:cNvPr id="171" name="AutoShape 2">
            <a:extLst>
              <a:ext uri="{FF2B5EF4-FFF2-40B4-BE49-F238E27FC236}">
                <a16:creationId xmlns:a16="http://schemas.microsoft.com/office/drawing/2014/main" xmlns="" id="{432EB5B3-1ACB-4A39-B53A-A972E62ED26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256</xdr:row>
      <xdr:rowOff>0</xdr:rowOff>
    </xdr:from>
    <xdr:to>
      <xdr:col>4</xdr:col>
      <xdr:colOff>0</xdr:colOff>
      <xdr:row>258</xdr:row>
      <xdr:rowOff>0</xdr:rowOff>
    </xdr:to>
    <xdr:grpSp>
      <xdr:nvGrpSpPr>
        <xdr:cNvPr id="172" name="Group 1">
          <a:extLst>
            <a:ext uri="{FF2B5EF4-FFF2-40B4-BE49-F238E27FC236}">
              <a16:creationId xmlns:a16="http://schemas.microsoft.com/office/drawing/2014/main" xmlns="" id="{362CA3E1-C46A-40D4-B379-C6DAD7B5093F}"/>
            </a:ext>
          </a:extLst>
        </xdr:cNvPr>
        <xdr:cNvGrpSpPr>
          <a:grpSpLocks noChangeAspect="1"/>
        </xdr:cNvGrpSpPr>
      </xdr:nvGrpSpPr>
      <xdr:grpSpPr bwMode="auto">
        <a:xfrm>
          <a:off x="1619250" y="91440000"/>
          <a:ext cx="1685925" cy="714375"/>
          <a:chOff x="0" y="0"/>
          <a:chExt cx="1875" cy="1275"/>
        </a:xfrm>
      </xdr:grpSpPr>
      <xdr:sp macro="" textlink="">
        <xdr:nvSpPr>
          <xdr:cNvPr id="173" name="AutoShape 2">
            <a:extLst>
              <a:ext uri="{FF2B5EF4-FFF2-40B4-BE49-F238E27FC236}">
                <a16:creationId xmlns:a16="http://schemas.microsoft.com/office/drawing/2014/main" xmlns="" id="{B8551318-F179-4918-8F8E-923F264CFB8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254</xdr:row>
      <xdr:rowOff>0</xdr:rowOff>
    </xdr:from>
    <xdr:to>
      <xdr:col>4</xdr:col>
      <xdr:colOff>1587</xdr:colOff>
      <xdr:row>258</xdr:row>
      <xdr:rowOff>0</xdr:rowOff>
    </xdr:to>
    <xdr:grpSp>
      <xdr:nvGrpSpPr>
        <xdr:cNvPr id="174" name="Group 1">
          <a:extLst>
            <a:ext uri="{FF2B5EF4-FFF2-40B4-BE49-F238E27FC236}">
              <a16:creationId xmlns:a16="http://schemas.microsoft.com/office/drawing/2014/main" xmlns="" id="{BBB765B3-41FF-42DA-9832-379F9B5850E6}"/>
            </a:ext>
          </a:extLst>
        </xdr:cNvPr>
        <xdr:cNvGrpSpPr>
          <a:grpSpLocks noChangeAspect="1"/>
        </xdr:cNvGrpSpPr>
      </xdr:nvGrpSpPr>
      <xdr:grpSpPr bwMode="auto">
        <a:xfrm>
          <a:off x="1411288" y="90725625"/>
          <a:ext cx="1895474" cy="1428750"/>
          <a:chOff x="0" y="0"/>
          <a:chExt cx="1875" cy="1275"/>
        </a:xfrm>
      </xdr:grpSpPr>
      <xdr:sp macro="" textlink="">
        <xdr:nvSpPr>
          <xdr:cNvPr id="175" name="AutoShape 2">
            <a:extLst>
              <a:ext uri="{FF2B5EF4-FFF2-40B4-BE49-F238E27FC236}">
                <a16:creationId xmlns:a16="http://schemas.microsoft.com/office/drawing/2014/main" xmlns="" id="{F48969AB-BBB0-4999-9183-3CF24464213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279</xdr:row>
      <xdr:rowOff>0</xdr:rowOff>
    </xdr:from>
    <xdr:to>
      <xdr:col>4</xdr:col>
      <xdr:colOff>0</xdr:colOff>
      <xdr:row>281</xdr:row>
      <xdr:rowOff>0</xdr:rowOff>
    </xdr:to>
    <xdr:grpSp>
      <xdr:nvGrpSpPr>
        <xdr:cNvPr id="176" name="Group 1">
          <a:extLst>
            <a:ext uri="{FF2B5EF4-FFF2-40B4-BE49-F238E27FC236}">
              <a16:creationId xmlns:a16="http://schemas.microsoft.com/office/drawing/2014/main" xmlns="" id="{C86402D6-3BCD-4754-8E11-16A7E0C21CB9}"/>
            </a:ext>
          </a:extLst>
        </xdr:cNvPr>
        <xdr:cNvGrpSpPr>
          <a:grpSpLocks noChangeAspect="1"/>
        </xdr:cNvGrpSpPr>
      </xdr:nvGrpSpPr>
      <xdr:grpSpPr bwMode="auto">
        <a:xfrm>
          <a:off x="1619250" y="99655313"/>
          <a:ext cx="1685925" cy="714375"/>
          <a:chOff x="0" y="0"/>
          <a:chExt cx="1875" cy="1275"/>
        </a:xfrm>
      </xdr:grpSpPr>
      <xdr:sp macro="" textlink="">
        <xdr:nvSpPr>
          <xdr:cNvPr id="177" name="AutoShape 2">
            <a:extLst>
              <a:ext uri="{FF2B5EF4-FFF2-40B4-BE49-F238E27FC236}">
                <a16:creationId xmlns:a16="http://schemas.microsoft.com/office/drawing/2014/main" xmlns="" id="{69FB1517-1E92-43E1-B68E-DCCD0E93339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277</xdr:row>
      <xdr:rowOff>0</xdr:rowOff>
    </xdr:from>
    <xdr:to>
      <xdr:col>4</xdr:col>
      <xdr:colOff>1587</xdr:colOff>
      <xdr:row>281</xdr:row>
      <xdr:rowOff>0</xdr:rowOff>
    </xdr:to>
    <xdr:grpSp>
      <xdr:nvGrpSpPr>
        <xdr:cNvPr id="178" name="Group 1">
          <a:extLst>
            <a:ext uri="{FF2B5EF4-FFF2-40B4-BE49-F238E27FC236}">
              <a16:creationId xmlns:a16="http://schemas.microsoft.com/office/drawing/2014/main" xmlns="" id="{92727CDB-7B2B-4FEA-80DF-70DA613F27EC}"/>
            </a:ext>
          </a:extLst>
        </xdr:cNvPr>
        <xdr:cNvGrpSpPr>
          <a:grpSpLocks noChangeAspect="1"/>
        </xdr:cNvGrpSpPr>
      </xdr:nvGrpSpPr>
      <xdr:grpSpPr bwMode="auto">
        <a:xfrm>
          <a:off x="1411288" y="98940938"/>
          <a:ext cx="1895474" cy="1428750"/>
          <a:chOff x="0" y="0"/>
          <a:chExt cx="1875" cy="1275"/>
        </a:xfrm>
      </xdr:grpSpPr>
      <xdr:sp macro="" textlink="">
        <xdr:nvSpPr>
          <xdr:cNvPr id="179" name="AutoShape 2">
            <a:extLst>
              <a:ext uri="{FF2B5EF4-FFF2-40B4-BE49-F238E27FC236}">
                <a16:creationId xmlns:a16="http://schemas.microsoft.com/office/drawing/2014/main" xmlns="" id="{F167DD47-A043-4FED-962A-A6D8D9A2F7F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302</xdr:row>
      <xdr:rowOff>0</xdr:rowOff>
    </xdr:from>
    <xdr:to>
      <xdr:col>4</xdr:col>
      <xdr:colOff>0</xdr:colOff>
      <xdr:row>304</xdr:row>
      <xdr:rowOff>0</xdr:rowOff>
    </xdr:to>
    <xdr:grpSp>
      <xdr:nvGrpSpPr>
        <xdr:cNvPr id="180" name="Group 1">
          <a:extLst>
            <a:ext uri="{FF2B5EF4-FFF2-40B4-BE49-F238E27FC236}">
              <a16:creationId xmlns:a16="http://schemas.microsoft.com/office/drawing/2014/main" xmlns="" id="{AFBC7123-3037-48B4-803E-2D2F73E88CD2}"/>
            </a:ext>
          </a:extLst>
        </xdr:cNvPr>
        <xdr:cNvGrpSpPr>
          <a:grpSpLocks noChangeAspect="1"/>
        </xdr:cNvGrpSpPr>
      </xdr:nvGrpSpPr>
      <xdr:grpSpPr bwMode="auto">
        <a:xfrm>
          <a:off x="1619250" y="107870625"/>
          <a:ext cx="1685925" cy="714375"/>
          <a:chOff x="0" y="0"/>
          <a:chExt cx="1875" cy="1275"/>
        </a:xfrm>
      </xdr:grpSpPr>
      <xdr:sp macro="" textlink="">
        <xdr:nvSpPr>
          <xdr:cNvPr id="181" name="AutoShape 2">
            <a:extLst>
              <a:ext uri="{FF2B5EF4-FFF2-40B4-BE49-F238E27FC236}">
                <a16:creationId xmlns:a16="http://schemas.microsoft.com/office/drawing/2014/main" xmlns="" id="{AF8C4E99-7A49-4F10-941D-EB572EE1E6D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300</xdr:row>
      <xdr:rowOff>0</xdr:rowOff>
    </xdr:from>
    <xdr:to>
      <xdr:col>4</xdr:col>
      <xdr:colOff>1587</xdr:colOff>
      <xdr:row>304</xdr:row>
      <xdr:rowOff>0</xdr:rowOff>
    </xdr:to>
    <xdr:grpSp>
      <xdr:nvGrpSpPr>
        <xdr:cNvPr id="182" name="Group 1">
          <a:extLst>
            <a:ext uri="{FF2B5EF4-FFF2-40B4-BE49-F238E27FC236}">
              <a16:creationId xmlns:a16="http://schemas.microsoft.com/office/drawing/2014/main" xmlns="" id="{EF969BC7-D58C-45B5-B20D-79274AC59FBE}"/>
            </a:ext>
          </a:extLst>
        </xdr:cNvPr>
        <xdr:cNvGrpSpPr>
          <a:grpSpLocks noChangeAspect="1"/>
        </xdr:cNvGrpSpPr>
      </xdr:nvGrpSpPr>
      <xdr:grpSpPr bwMode="auto">
        <a:xfrm>
          <a:off x="1411288" y="107156250"/>
          <a:ext cx="1895474" cy="1428750"/>
          <a:chOff x="0" y="0"/>
          <a:chExt cx="1875" cy="1275"/>
        </a:xfrm>
      </xdr:grpSpPr>
      <xdr:sp macro="" textlink="">
        <xdr:nvSpPr>
          <xdr:cNvPr id="183" name="AutoShape 2">
            <a:extLst>
              <a:ext uri="{FF2B5EF4-FFF2-40B4-BE49-F238E27FC236}">
                <a16:creationId xmlns:a16="http://schemas.microsoft.com/office/drawing/2014/main" xmlns="" id="{EDCCA2DF-046E-4867-9933-06C3B6562D0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325</xdr:row>
      <xdr:rowOff>0</xdr:rowOff>
    </xdr:from>
    <xdr:to>
      <xdr:col>4</xdr:col>
      <xdr:colOff>0</xdr:colOff>
      <xdr:row>327</xdr:row>
      <xdr:rowOff>0</xdr:rowOff>
    </xdr:to>
    <xdr:grpSp>
      <xdr:nvGrpSpPr>
        <xdr:cNvPr id="184" name="Group 1">
          <a:extLst>
            <a:ext uri="{FF2B5EF4-FFF2-40B4-BE49-F238E27FC236}">
              <a16:creationId xmlns:a16="http://schemas.microsoft.com/office/drawing/2014/main" xmlns="" id="{CD665BFD-81C9-4527-AD95-672AE03BA9FE}"/>
            </a:ext>
          </a:extLst>
        </xdr:cNvPr>
        <xdr:cNvGrpSpPr>
          <a:grpSpLocks noChangeAspect="1"/>
        </xdr:cNvGrpSpPr>
      </xdr:nvGrpSpPr>
      <xdr:grpSpPr bwMode="auto">
        <a:xfrm>
          <a:off x="1619250" y="116085938"/>
          <a:ext cx="1685925" cy="714375"/>
          <a:chOff x="0" y="0"/>
          <a:chExt cx="1875" cy="1275"/>
        </a:xfrm>
      </xdr:grpSpPr>
      <xdr:sp macro="" textlink="">
        <xdr:nvSpPr>
          <xdr:cNvPr id="185" name="AutoShape 2">
            <a:extLst>
              <a:ext uri="{FF2B5EF4-FFF2-40B4-BE49-F238E27FC236}">
                <a16:creationId xmlns:a16="http://schemas.microsoft.com/office/drawing/2014/main" xmlns="" id="{3EE09D57-1702-443C-9CB5-F6CA5CF82DD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323</xdr:row>
      <xdr:rowOff>0</xdr:rowOff>
    </xdr:from>
    <xdr:to>
      <xdr:col>4</xdr:col>
      <xdr:colOff>1587</xdr:colOff>
      <xdr:row>327</xdr:row>
      <xdr:rowOff>0</xdr:rowOff>
    </xdr:to>
    <xdr:grpSp>
      <xdr:nvGrpSpPr>
        <xdr:cNvPr id="186" name="Group 1">
          <a:extLst>
            <a:ext uri="{FF2B5EF4-FFF2-40B4-BE49-F238E27FC236}">
              <a16:creationId xmlns:a16="http://schemas.microsoft.com/office/drawing/2014/main" xmlns="" id="{ECD2DBAA-AD25-4068-BC11-6FF9620405F8}"/>
            </a:ext>
          </a:extLst>
        </xdr:cNvPr>
        <xdr:cNvGrpSpPr>
          <a:grpSpLocks noChangeAspect="1"/>
        </xdr:cNvGrpSpPr>
      </xdr:nvGrpSpPr>
      <xdr:grpSpPr bwMode="auto">
        <a:xfrm>
          <a:off x="1411288" y="115371563"/>
          <a:ext cx="1895474" cy="1428750"/>
          <a:chOff x="0" y="0"/>
          <a:chExt cx="1875" cy="1275"/>
        </a:xfrm>
      </xdr:grpSpPr>
      <xdr:sp macro="" textlink="">
        <xdr:nvSpPr>
          <xdr:cNvPr id="187" name="AutoShape 2">
            <a:extLst>
              <a:ext uri="{FF2B5EF4-FFF2-40B4-BE49-F238E27FC236}">
                <a16:creationId xmlns:a16="http://schemas.microsoft.com/office/drawing/2014/main" xmlns="" id="{90300220-5DE6-4AB7-B44B-DDD64A09CDA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348</xdr:row>
      <xdr:rowOff>0</xdr:rowOff>
    </xdr:from>
    <xdr:to>
      <xdr:col>4</xdr:col>
      <xdr:colOff>0</xdr:colOff>
      <xdr:row>350</xdr:row>
      <xdr:rowOff>0</xdr:rowOff>
    </xdr:to>
    <xdr:grpSp>
      <xdr:nvGrpSpPr>
        <xdr:cNvPr id="188" name="Group 1">
          <a:extLst>
            <a:ext uri="{FF2B5EF4-FFF2-40B4-BE49-F238E27FC236}">
              <a16:creationId xmlns:a16="http://schemas.microsoft.com/office/drawing/2014/main" xmlns="" id="{ADB0797E-32D6-4F36-BECF-926A36699A7D}"/>
            </a:ext>
          </a:extLst>
        </xdr:cNvPr>
        <xdr:cNvGrpSpPr>
          <a:grpSpLocks noChangeAspect="1"/>
        </xdr:cNvGrpSpPr>
      </xdr:nvGrpSpPr>
      <xdr:grpSpPr bwMode="auto">
        <a:xfrm>
          <a:off x="1619250" y="124301250"/>
          <a:ext cx="1685925" cy="714375"/>
          <a:chOff x="0" y="0"/>
          <a:chExt cx="1875" cy="1275"/>
        </a:xfrm>
      </xdr:grpSpPr>
      <xdr:sp macro="" textlink="">
        <xdr:nvSpPr>
          <xdr:cNvPr id="189" name="AutoShape 2">
            <a:extLst>
              <a:ext uri="{FF2B5EF4-FFF2-40B4-BE49-F238E27FC236}">
                <a16:creationId xmlns:a16="http://schemas.microsoft.com/office/drawing/2014/main" xmlns="" id="{E984368A-A2B2-4848-A7AD-4FA86AC43CC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346</xdr:row>
      <xdr:rowOff>0</xdr:rowOff>
    </xdr:from>
    <xdr:to>
      <xdr:col>4</xdr:col>
      <xdr:colOff>1587</xdr:colOff>
      <xdr:row>350</xdr:row>
      <xdr:rowOff>0</xdr:rowOff>
    </xdr:to>
    <xdr:grpSp>
      <xdr:nvGrpSpPr>
        <xdr:cNvPr id="190" name="Group 1">
          <a:extLst>
            <a:ext uri="{FF2B5EF4-FFF2-40B4-BE49-F238E27FC236}">
              <a16:creationId xmlns:a16="http://schemas.microsoft.com/office/drawing/2014/main" xmlns="" id="{084795A1-6676-46ED-BF4A-49A9F07E51B1}"/>
            </a:ext>
          </a:extLst>
        </xdr:cNvPr>
        <xdr:cNvGrpSpPr>
          <a:grpSpLocks noChangeAspect="1"/>
        </xdr:cNvGrpSpPr>
      </xdr:nvGrpSpPr>
      <xdr:grpSpPr bwMode="auto">
        <a:xfrm>
          <a:off x="1411288" y="123586875"/>
          <a:ext cx="1895474" cy="1428750"/>
          <a:chOff x="0" y="0"/>
          <a:chExt cx="1875" cy="1275"/>
        </a:xfrm>
      </xdr:grpSpPr>
      <xdr:sp macro="" textlink="">
        <xdr:nvSpPr>
          <xdr:cNvPr id="191" name="AutoShape 2">
            <a:extLst>
              <a:ext uri="{FF2B5EF4-FFF2-40B4-BE49-F238E27FC236}">
                <a16:creationId xmlns:a16="http://schemas.microsoft.com/office/drawing/2014/main" xmlns="" id="{169AB723-E9E6-4390-8D07-76E2BF0B8D1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371</xdr:row>
      <xdr:rowOff>0</xdr:rowOff>
    </xdr:from>
    <xdr:to>
      <xdr:col>4</xdr:col>
      <xdr:colOff>0</xdr:colOff>
      <xdr:row>373</xdr:row>
      <xdr:rowOff>0</xdr:rowOff>
    </xdr:to>
    <xdr:grpSp>
      <xdr:nvGrpSpPr>
        <xdr:cNvPr id="192" name="Group 1">
          <a:extLst>
            <a:ext uri="{FF2B5EF4-FFF2-40B4-BE49-F238E27FC236}">
              <a16:creationId xmlns:a16="http://schemas.microsoft.com/office/drawing/2014/main" xmlns="" id="{01B02F03-9AB1-4D65-A25D-474A39D221E1}"/>
            </a:ext>
          </a:extLst>
        </xdr:cNvPr>
        <xdr:cNvGrpSpPr>
          <a:grpSpLocks noChangeAspect="1"/>
        </xdr:cNvGrpSpPr>
      </xdr:nvGrpSpPr>
      <xdr:grpSpPr bwMode="auto">
        <a:xfrm>
          <a:off x="1619250" y="132516563"/>
          <a:ext cx="1685925" cy="714375"/>
          <a:chOff x="0" y="0"/>
          <a:chExt cx="1875" cy="1275"/>
        </a:xfrm>
      </xdr:grpSpPr>
      <xdr:sp macro="" textlink="">
        <xdr:nvSpPr>
          <xdr:cNvPr id="193" name="AutoShape 2">
            <a:extLst>
              <a:ext uri="{FF2B5EF4-FFF2-40B4-BE49-F238E27FC236}">
                <a16:creationId xmlns:a16="http://schemas.microsoft.com/office/drawing/2014/main" xmlns="" id="{00ED3EB2-D069-4AF4-AA8F-06ED11311B4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369</xdr:row>
      <xdr:rowOff>0</xdr:rowOff>
    </xdr:from>
    <xdr:to>
      <xdr:col>4</xdr:col>
      <xdr:colOff>1587</xdr:colOff>
      <xdr:row>373</xdr:row>
      <xdr:rowOff>0</xdr:rowOff>
    </xdr:to>
    <xdr:grpSp>
      <xdr:nvGrpSpPr>
        <xdr:cNvPr id="194" name="Group 1">
          <a:extLst>
            <a:ext uri="{FF2B5EF4-FFF2-40B4-BE49-F238E27FC236}">
              <a16:creationId xmlns:a16="http://schemas.microsoft.com/office/drawing/2014/main" xmlns="" id="{5C04194A-0B6A-4223-BD62-9F27C3695C2A}"/>
            </a:ext>
          </a:extLst>
        </xdr:cNvPr>
        <xdr:cNvGrpSpPr>
          <a:grpSpLocks noChangeAspect="1"/>
        </xdr:cNvGrpSpPr>
      </xdr:nvGrpSpPr>
      <xdr:grpSpPr bwMode="auto">
        <a:xfrm>
          <a:off x="1411288" y="131802188"/>
          <a:ext cx="1895474" cy="1428750"/>
          <a:chOff x="0" y="0"/>
          <a:chExt cx="1875" cy="1275"/>
        </a:xfrm>
      </xdr:grpSpPr>
      <xdr:sp macro="" textlink="">
        <xdr:nvSpPr>
          <xdr:cNvPr id="195" name="AutoShape 2">
            <a:extLst>
              <a:ext uri="{FF2B5EF4-FFF2-40B4-BE49-F238E27FC236}">
                <a16:creationId xmlns:a16="http://schemas.microsoft.com/office/drawing/2014/main" xmlns="" id="{4E361965-B0BB-4D96-AA13-7047A5E225A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394</xdr:row>
      <xdr:rowOff>0</xdr:rowOff>
    </xdr:from>
    <xdr:to>
      <xdr:col>4</xdr:col>
      <xdr:colOff>0</xdr:colOff>
      <xdr:row>396</xdr:row>
      <xdr:rowOff>0</xdr:rowOff>
    </xdr:to>
    <xdr:grpSp>
      <xdr:nvGrpSpPr>
        <xdr:cNvPr id="196" name="Group 1">
          <a:extLst>
            <a:ext uri="{FF2B5EF4-FFF2-40B4-BE49-F238E27FC236}">
              <a16:creationId xmlns:a16="http://schemas.microsoft.com/office/drawing/2014/main" xmlns="" id="{249101B9-F5E5-431E-8C2D-B4F3304C5A6E}"/>
            </a:ext>
          </a:extLst>
        </xdr:cNvPr>
        <xdr:cNvGrpSpPr>
          <a:grpSpLocks noChangeAspect="1"/>
        </xdr:cNvGrpSpPr>
      </xdr:nvGrpSpPr>
      <xdr:grpSpPr bwMode="auto">
        <a:xfrm>
          <a:off x="1619250" y="140731875"/>
          <a:ext cx="1685925" cy="714375"/>
          <a:chOff x="0" y="0"/>
          <a:chExt cx="1875" cy="1275"/>
        </a:xfrm>
      </xdr:grpSpPr>
      <xdr:sp macro="" textlink="">
        <xdr:nvSpPr>
          <xdr:cNvPr id="197" name="AutoShape 2">
            <a:extLst>
              <a:ext uri="{FF2B5EF4-FFF2-40B4-BE49-F238E27FC236}">
                <a16:creationId xmlns:a16="http://schemas.microsoft.com/office/drawing/2014/main" xmlns="" id="{A2FA13CA-988F-4640-AEE3-B1E0C2BB4ED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392</xdr:row>
      <xdr:rowOff>0</xdr:rowOff>
    </xdr:from>
    <xdr:to>
      <xdr:col>4</xdr:col>
      <xdr:colOff>1587</xdr:colOff>
      <xdr:row>396</xdr:row>
      <xdr:rowOff>0</xdr:rowOff>
    </xdr:to>
    <xdr:grpSp>
      <xdr:nvGrpSpPr>
        <xdr:cNvPr id="198" name="Group 1">
          <a:extLst>
            <a:ext uri="{FF2B5EF4-FFF2-40B4-BE49-F238E27FC236}">
              <a16:creationId xmlns:a16="http://schemas.microsoft.com/office/drawing/2014/main" xmlns="" id="{08F3D565-ADB8-4B90-8B8C-6E883160437A}"/>
            </a:ext>
          </a:extLst>
        </xdr:cNvPr>
        <xdr:cNvGrpSpPr>
          <a:grpSpLocks noChangeAspect="1"/>
        </xdr:cNvGrpSpPr>
      </xdr:nvGrpSpPr>
      <xdr:grpSpPr bwMode="auto">
        <a:xfrm>
          <a:off x="1411288" y="140017500"/>
          <a:ext cx="1895474" cy="1428750"/>
          <a:chOff x="0" y="0"/>
          <a:chExt cx="1875" cy="1275"/>
        </a:xfrm>
      </xdr:grpSpPr>
      <xdr:sp macro="" textlink="">
        <xdr:nvSpPr>
          <xdr:cNvPr id="199" name="AutoShape 2">
            <a:extLst>
              <a:ext uri="{FF2B5EF4-FFF2-40B4-BE49-F238E27FC236}">
                <a16:creationId xmlns:a16="http://schemas.microsoft.com/office/drawing/2014/main" xmlns="" id="{A670F867-828E-488F-AE63-D0CBA8B9DC0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417</xdr:row>
      <xdr:rowOff>0</xdr:rowOff>
    </xdr:from>
    <xdr:to>
      <xdr:col>4</xdr:col>
      <xdr:colOff>0</xdr:colOff>
      <xdr:row>419</xdr:row>
      <xdr:rowOff>0</xdr:rowOff>
    </xdr:to>
    <xdr:grpSp>
      <xdr:nvGrpSpPr>
        <xdr:cNvPr id="200" name="Group 1">
          <a:extLst>
            <a:ext uri="{FF2B5EF4-FFF2-40B4-BE49-F238E27FC236}">
              <a16:creationId xmlns:a16="http://schemas.microsoft.com/office/drawing/2014/main" xmlns="" id="{0947656F-A889-400D-8DF2-E17366944678}"/>
            </a:ext>
          </a:extLst>
        </xdr:cNvPr>
        <xdr:cNvGrpSpPr>
          <a:grpSpLocks noChangeAspect="1"/>
        </xdr:cNvGrpSpPr>
      </xdr:nvGrpSpPr>
      <xdr:grpSpPr bwMode="auto">
        <a:xfrm>
          <a:off x="1619250" y="148947188"/>
          <a:ext cx="1685925" cy="714375"/>
          <a:chOff x="0" y="0"/>
          <a:chExt cx="1875" cy="1275"/>
        </a:xfrm>
      </xdr:grpSpPr>
      <xdr:sp macro="" textlink="">
        <xdr:nvSpPr>
          <xdr:cNvPr id="201" name="AutoShape 2">
            <a:extLst>
              <a:ext uri="{FF2B5EF4-FFF2-40B4-BE49-F238E27FC236}">
                <a16:creationId xmlns:a16="http://schemas.microsoft.com/office/drawing/2014/main" xmlns="" id="{2949264E-F883-4E0D-A242-9649E7CD8DA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415</xdr:row>
      <xdr:rowOff>0</xdr:rowOff>
    </xdr:from>
    <xdr:to>
      <xdr:col>4</xdr:col>
      <xdr:colOff>1587</xdr:colOff>
      <xdr:row>419</xdr:row>
      <xdr:rowOff>0</xdr:rowOff>
    </xdr:to>
    <xdr:grpSp>
      <xdr:nvGrpSpPr>
        <xdr:cNvPr id="202" name="Group 1">
          <a:extLst>
            <a:ext uri="{FF2B5EF4-FFF2-40B4-BE49-F238E27FC236}">
              <a16:creationId xmlns:a16="http://schemas.microsoft.com/office/drawing/2014/main" xmlns="" id="{1DA2DE6A-028A-4999-8F90-41D1EE6620FF}"/>
            </a:ext>
          </a:extLst>
        </xdr:cNvPr>
        <xdr:cNvGrpSpPr>
          <a:grpSpLocks noChangeAspect="1"/>
        </xdr:cNvGrpSpPr>
      </xdr:nvGrpSpPr>
      <xdr:grpSpPr bwMode="auto">
        <a:xfrm>
          <a:off x="1411288" y="148232813"/>
          <a:ext cx="1895474" cy="1428750"/>
          <a:chOff x="0" y="0"/>
          <a:chExt cx="1875" cy="1275"/>
        </a:xfrm>
      </xdr:grpSpPr>
      <xdr:sp macro="" textlink="">
        <xdr:nvSpPr>
          <xdr:cNvPr id="203" name="AutoShape 2">
            <a:extLst>
              <a:ext uri="{FF2B5EF4-FFF2-40B4-BE49-F238E27FC236}">
                <a16:creationId xmlns:a16="http://schemas.microsoft.com/office/drawing/2014/main" xmlns="" id="{74F37251-CBC9-4E76-BFF1-C3285304495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440</xdr:row>
      <xdr:rowOff>0</xdr:rowOff>
    </xdr:from>
    <xdr:to>
      <xdr:col>4</xdr:col>
      <xdr:colOff>0</xdr:colOff>
      <xdr:row>442</xdr:row>
      <xdr:rowOff>0</xdr:rowOff>
    </xdr:to>
    <xdr:grpSp>
      <xdr:nvGrpSpPr>
        <xdr:cNvPr id="204" name="Group 1">
          <a:extLst>
            <a:ext uri="{FF2B5EF4-FFF2-40B4-BE49-F238E27FC236}">
              <a16:creationId xmlns:a16="http://schemas.microsoft.com/office/drawing/2014/main" xmlns="" id="{3A3781BB-DB86-46CF-81F0-E3B3AF5E99F4}"/>
            </a:ext>
          </a:extLst>
        </xdr:cNvPr>
        <xdr:cNvGrpSpPr>
          <a:grpSpLocks noChangeAspect="1"/>
        </xdr:cNvGrpSpPr>
      </xdr:nvGrpSpPr>
      <xdr:grpSpPr bwMode="auto">
        <a:xfrm>
          <a:off x="1619250" y="157162500"/>
          <a:ext cx="1685925" cy="714375"/>
          <a:chOff x="0" y="0"/>
          <a:chExt cx="1875" cy="1275"/>
        </a:xfrm>
      </xdr:grpSpPr>
      <xdr:sp macro="" textlink="">
        <xdr:nvSpPr>
          <xdr:cNvPr id="205" name="AutoShape 2">
            <a:extLst>
              <a:ext uri="{FF2B5EF4-FFF2-40B4-BE49-F238E27FC236}">
                <a16:creationId xmlns:a16="http://schemas.microsoft.com/office/drawing/2014/main" xmlns="" id="{E6242F26-ED46-46F6-B246-D0E18777394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438</xdr:row>
      <xdr:rowOff>0</xdr:rowOff>
    </xdr:from>
    <xdr:to>
      <xdr:col>4</xdr:col>
      <xdr:colOff>1587</xdr:colOff>
      <xdr:row>442</xdr:row>
      <xdr:rowOff>0</xdr:rowOff>
    </xdr:to>
    <xdr:grpSp>
      <xdr:nvGrpSpPr>
        <xdr:cNvPr id="206" name="Group 1">
          <a:extLst>
            <a:ext uri="{FF2B5EF4-FFF2-40B4-BE49-F238E27FC236}">
              <a16:creationId xmlns:a16="http://schemas.microsoft.com/office/drawing/2014/main" xmlns="" id="{97D2FEFD-C700-49A5-B0DB-B0E152C1EE92}"/>
            </a:ext>
          </a:extLst>
        </xdr:cNvPr>
        <xdr:cNvGrpSpPr>
          <a:grpSpLocks noChangeAspect="1"/>
        </xdr:cNvGrpSpPr>
      </xdr:nvGrpSpPr>
      <xdr:grpSpPr bwMode="auto">
        <a:xfrm>
          <a:off x="1411288" y="156448125"/>
          <a:ext cx="1895474" cy="1428750"/>
          <a:chOff x="0" y="0"/>
          <a:chExt cx="1875" cy="1275"/>
        </a:xfrm>
      </xdr:grpSpPr>
      <xdr:sp macro="" textlink="">
        <xdr:nvSpPr>
          <xdr:cNvPr id="207" name="AutoShape 2">
            <a:extLst>
              <a:ext uri="{FF2B5EF4-FFF2-40B4-BE49-F238E27FC236}">
                <a16:creationId xmlns:a16="http://schemas.microsoft.com/office/drawing/2014/main" xmlns="" id="{990A0282-4E44-4CD3-8A5C-FCE9C888B7D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463</xdr:row>
      <xdr:rowOff>0</xdr:rowOff>
    </xdr:from>
    <xdr:to>
      <xdr:col>4</xdr:col>
      <xdr:colOff>0</xdr:colOff>
      <xdr:row>465</xdr:row>
      <xdr:rowOff>0</xdr:rowOff>
    </xdr:to>
    <xdr:grpSp>
      <xdr:nvGrpSpPr>
        <xdr:cNvPr id="208" name="Group 1">
          <a:extLst>
            <a:ext uri="{FF2B5EF4-FFF2-40B4-BE49-F238E27FC236}">
              <a16:creationId xmlns:a16="http://schemas.microsoft.com/office/drawing/2014/main" xmlns="" id="{28049C6E-ED92-449B-9B50-C07BD039EF87}"/>
            </a:ext>
          </a:extLst>
        </xdr:cNvPr>
        <xdr:cNvGrpSpPr>
          <a:grpSpLocks noChangeAspect="1"/>
        </xdr:cNvGrpSpPr>
      </xdr:nvGrpSpPr>
      <xdr:grpSpPr bwMode="auto">
        <a:xfrm>
          <a:off x="1619250" y="165377813"/>
          <a:ext cx="1685925" cy="714375"/>
          <a:chOff x="0" y="0"/>
          <a:chExt cx="1875" cy="1275"/>
        </a:xfrm>
      </xdr:grpSpPr>
      <xdr:sp macro="" textlink="">
        <xdr:nvSpPr>
          <xdr:cNvPr id="209" name="AutoShape 2">
            <a:extLst>
              <a:ext uri="{FF2B5EF4-FFF2-40B4-BE49-F238E27FC236}">
                <a16:creationId xmlns:a16="http://schemas.microsoft.com/office/drawing/2014/main" xmlns="" id="{2F6C1066-2D09-420F-870F-0F74E1BBF82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461</xdr:row>
      <xdr:rowOff>0</xdr:rowOff>
    </xdr:from>
    <xdr:to>
      <xdr:col>4</xdr:col>
      <xdr:colOff>1587</xdr:colOff>
      <xdr:row>465</xdr:row>
      <xdr:rowOff>0</xdr:rowOff>
    </xdr:to>
    <xdr:grpSp>
      <xdr:nvGrpSpPr>
        <xdr:cNvPr id="210" name="Group 1">
          <a:extLst>
            <a:ext uri="{FF2B5EF4-FFF2-40B4-BE49-F238E27FC236}">
              <a16:creationId xmlns:a16="http://schemas.microsoft.com/office/drawing/2014/main" xmlns="" id="{6F77572F-1C61-4E9F-979A-BC9A1B4461EC}"/>
            </a:ext>
          </a:extLst>
        </xdr:cNvPr>
        <xdr:cNvGrpSpPr>
          <a:grpSpLocks noChangeAspect="1"/>
        </xdr:cNvGrpSpPr>
      </xdr:nvGrpSpPr>
      <xdr:grpSpPr bwMode="auto">
        <a:xfrm>
          <a:off x="1411288" y="164663438"/>
          <a:ext cx="1895474" cy="1428750"/>
          <a:chOff x="0" y="0"/>
          <a:chExt cx="1875" cy="1275"/>
        </a:xfrm>
      </xdr:grpSpPr>
      <xdr:sp macro="" textlink="">
        <xdr:nvSpPr>
          <xdr:cNvPr id="211" name="AutoShape 2">
            <a:extLst>
              <a:ext uri="{FF2B5EF4-FFF2-40B4-BE49-F238E27FC236}">
                <a16:creationId xmlns:a16="http://schemas.microsoft.com/office/drawing/2014/main" xmlns="" id="{63D0A965-7B96-40CE-A36D-5676FF3C836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486</xdr:row>
      <xdr:rowOff>0</xdr:rowOff>
    </xdr:from>
    <xdr:to>
      <xdr:col>4</xdr:col>
      <xdr:colOff>0</xdr:colOff>
      <xdr:row>488</xdr:row>
      <xdr:rowOff>0</xdr:rowOff>
    </xdr:to>
    <xdr:grpSp>
      <xdr:nvGrpSpPr>
        <xdr:cNvPr id="212" name="Group 1">
          <a:extLst>
            <a:ext uri="{FF2B5EF4-FFF2-40B4-BE49-F238E27FC236}">
              <a16:creationId xmlns:a16="http://schemas.microsoft.com/office/drawing/2014/main" xmlns="" id="{D99E00AF-93BF-45D2-93A0-C6CB4D5453B6}"/>
            </a:ext>
          </a:extLst>
        </xdr:cNvPr>
        <xdr:cNvGrpSpPr>
          <a:grpSpLocks noChangeAspect="1"/>
        </xdr:cNvGrpSpPr>
      </xdr:nvGrpSpPr>
      <xdr:grpSpPr bwMode="auto">
        <a:xfrm>
          <a:off x="1619250" y="173593125"/>
          <a:ext cx="1685925" cy="714375"/>
          <a:chOff x="0" y="0"/>
          <a:chExt cx="1875" cy="1275"/>
        </a:xfrm>
      </xdr:grpSpPr>
      <xdr:sp macro="" textlink="">
        <xdr:nvSpPr>
          <xdr:cNvPr id="213" name="AutoShape 2">
            <a:extLst>
              <a:ext uri="{FF2B5EF4-FFF2-40B4-BE49-F238E27FC236}">
                <a16:creationId xmlns:a16="http://schemas.microsoft.com/office/drawing/2014/main" xmlns="" id="{FB3A6D1C-DFDD-460C-B0D0-2ECFBCBC13C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484</xdr:row>
      <xdr:rowOff>0</xdr:rowOff>
    </xdr:from>
    <xdr:to>
      <xdr:col>4</xdr:col>
      <xdr:colOff>1587</xdr:colOff>
      <xdr:row>488</xdr:row>
      <xdr:rowOff>0</xdr:rowOff>
    </xdr:to>
    <xdr:grpSp>
      <xdr:nvGrpSpPr>
        <xdr:cNvPr id="214" name="Group 1">
          <a:extLst>
            <a:ext uri="{FF2B5EF4-FFF2-40B4-BE49-F238E27FC236}">
              <a16:creationId xmlns:a16="http://schemas.microsoft.com/office/drawing/2014/main" xmlns="" id="{17AA11FB-C1E3-4EBE-B608-5BF778B65FE4}"/>
            </a:ext>
          </a:extLst>
        </xdr:cNvPr>
        <xdr:cNvGrpSpPr>
          <a:grpSpLocks noChangeAspect="1"/>
        </xdr:cNvGrpSpPr>
      </xdr:nvGrpSpPr>
      <xdr:grpSpPr bwMode="auto">
        <a:xfrm>
          <a:off x="1411288" y="172878750"/>
          <a:ext cx="1895474" cy="1428750"/>
          <a:chOff x="0" y="0"/>
          <a:chExt cx="1875" cy="1275"/>
        </a:xfrm>
      </xdr:grpSpPr>
      <xdr:sp macro="" textlink="">
        <xdr:nvSpPr>
          <xdr:cNvPr id="215" name="AutoShape 2">
            <a:extLst>
              <a:ext uri="{FF2B5EF4-FFF2-40B4-BE49-F238E27FC236}">
                <a16:creationId xmlns:a16="http://schemas.microsoft.com/office/drawing/2014/main" xmlns="" id="{E73C732E-5686-4A15-A7CB-31CD87D9B5A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509</xdr:row>
      <xdr:rowOff>0</xdr:rowOff>
    </xdr:from>
    <xdr:to>
      <xdr:col>4</xdr:col>
      <xdr:colOff>0</xdr:colOff>
      <xdr:row>511</xdr:row>
      <xdr:rowOff>0</xdr:rowOff>
    </xdr:to>
    <xdr:grpSp>
      <xdr:nvGrpSpPr>
        <xdr:cNvPr id="216" name="Group 1">
          <a:extLst>
            <a:ext uri="{FF2B5EF4-FFF2-40B4-BE49-F238E27FC236}">
              <a16:creationId xmlns:a16="http://schemas.microsoft.com/office/drawing/2014/main" xmlns="" id="{4072AA51-F230-4716-9C4D-C5DB43D2DF19}"/>
            </a:ext>
          </a:extLst>
        </xdr:cNvPr>
        <xdr:cNvGrpSpPr>
          <a:grpSpLocks noChangeAspect="1"/>
        </xdr:cNvGrpSpPr>
      </xdr:nvGrpSpPr>
      <xdr:grpSpPr bwMode="auto">
        <a:xfrm>
          <a:off x="1619250" y="181808438"/>
          <a:ext cx="1685925" cy="714375"/>
          <a:chOff x="0" y="0"/>
          <a:chExt cx="1875" cy="1275"/>
        </a:xfrm>
      </xdr:grpSpPr>
      <xdr:sp macro="" textlink="">
        <xdr:nvSpPr>
          <xdr:cNvPr id="217" name="AutoShape 2">
            <a:extLst>
              <a:ext uri="{FF2B5EF4-FFF2-40B4-BE49-F238E27FC236}">
                <a16:creationId xmlns:a16="http://schemas.microsoft.com/office/drawing/2014/main" xmlns="" id="{BD3AB988-62F5-435E-BAFC-8AD8A547E11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507</xdr:row>
      <xdr:rowOff>0</xdr:rowOff>
    </xdr:from>
    <xdr:to>
      <xdr:col>4</xdr:col>
      <xdr:colOff>1587</xdr:colOff>
      <xdr:row>511</xdr:row>
      <xdr:rowOff>0</xdr:rowOff>
    </xdr:to>
    <xdr:grpSp>
      <xdr:nvGrpSpPr>
        <xdr:cNvPr id="218" name="Group 1">
          <a:extLst>
            <a:ext uri="{FF2B5EF4-FFF2-40B4-BE49-F238E27FC236}">
              <a16:creationId xmlns:a16="http://schemas.microsoft.com/office/drawing/2014/main" xmlns="" id="{A7948E04-34BB-42BB-83CC-DDD89545791F}"/>
            </a:ext>
          </a:extLst>
        </xdr:cNvPr>
        <xdr:cNvGrpSpPr>
          <a:grpSpLocks noChangeAspect="1"/>
        </xdr:cNvGrpSpPr>
      </xdr:nvGrpSpPr>
      <xdr:grpSpPr bwMode="auto">
        <a:xfrm>
          <a:off x="1411288" y="181094063"/>
          <a:ext cx="1895474" cy="1428750"/>
          <a:chOff x="0" y="0"/>
          <a:chExt cx="1875" cy="1275"/>
        </a:xfrm>
      </xdr:grpSpPr>
      <xdr:sp macro="" textlink="">
        <xdr:nvSpPr>
          <xdr:cNvPr id="219" name="AutoShape 2">
            <a:extLst>
              <a:ext uri="{FF2B5EF4-FFF2-40B4-BE49-F238E27FC236}">
                <a16:creationId xmlns:a16="http://schemas.microsoft.com/office/drawing/2014/main" xmlns="" id="{89177853-0A8A-4C83-A1B6-AFCD0DAABFC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532</xdr:row>
      <xdr:rowOff>0</xdr:rowOff>
    </xdr:from>
    <xdr:to>
      <xdr:col>4</xdr:col>
      <xdr:colOff>0</xdr:colOff>
      <xdr:row>534</xdr:row>
      <xdr:rowOff>0</xdr:rowOff>
    </xdr:to>
    <xdr:grpSp>
      <xdr:nvGrpSpPr>
        <xdr:cNvPr id="220" name="Group 1">
          <a:extLst>
            <a:ext uri="{FF2B5EF4-FFF2-40B4-BE49-F238E27FC236}">
              <a16:creationId xmlns:a16="http://schemas.microsoft.com/office/drawing/2014/main" xmlns="" id="{0B5EF8E7-835F-49C1-90CE-A7B34D1FB4A6}"/>
            </a:ext>
          </a:extLst>
        </xdr:cNvPr>
        <xdr:cNvGrpSpPr>
          <a:grpSpLocks noChangeAspect="1"/>
        </xdr:cNvGrpSpPr>
      </xdr:nvGrpSpPr>
      <xdr:grpSpPr bwMode="auto">
        <a:xfrm>
          <a:off x="1619250" y="190023750"/>
          <a:ext cx="1685925" cy="714375"/>
          <a:chOff x="0" y="0"/>
          <a:chExt cx="1875" cy="1275"/>
        </a:xfrm>
      </xdr:grpSpPr>
      <xdr:sp macro="" textlink="">
        <xdr:nvSpPr>
          <xdr:cNvPr id="221" name="AutoShape 2">
            <a:extLst>
              <a:ext uri="{FF2B5EF4-FFF2-40B4-BE49-F238E27FC236}">
                <a16:creationId xmlns:a16="http://schemas.microsoft.com/office/drawing/2014/main" xmlns="" id="{57945598-40BC-4D6B-9714-6BC99D6453F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530</xdr:row>
      <xdr:rowOff>0</xdr:rowOff>
    </xdr:from>
    <xdr:to>
      <xdr:col>4</xdr:col>
      <xdr:colOff>1587</xdr:colOff>
      <xdr:row>534</xdr:row>
      <xdr:rowOff>0</xdr:rowOff>
    </xdr:to>
    <xdr:grpSp>
      <xdr:nvGrpSpPr>
        <xdr:cNvPr id="222" name="Group 1">
          <a:extLst>
            <a:ext uri="{FF2B5EF4-FFF2-40B4-BE49-F238E27FC236}">
              <a16:creationId xmlns:a16="http://schemas.microsoft.com/office/drawing/2014/main" xmlns="" id="{4F7EFDA6-E2D2-43A0-858F-73D30C51A5FF}"/>
            </a:ext>
          </a:extLst>
        </xdr:cNvPr>
        <xdr:cNvGrpSpPr>
          <a:grpSpLocks noChangeAspect="1"/>
        </xdr:cNvGrpSpPr>
      </xdr:nvGrpSpPr>
      <xdr:grpSpPr bwMode="auto">
        <a:xfrm>
          <a:off x="1411288" y="189309375"/>
          <a:ext cx="1895474" cy="1428750"/>
          <a:chOff x="0" y="0"/>
          <a:chExt cx="1875" cy="1275"/>
        </a:xfrm>
      </xdr:grpSpPr>
      <xdr:sp macro="" textlink="">
        <xdr:nvSpPr>
          <xdr:cNvPr id="223" name="AutoShape 2">
            <a:extLst>
              <a:ext uri="{FF2B5EF4-FFF2-40B4-BE49-F238E27FC236}">
                <a16:creationId xmlns:a16="http://schemas.microsoft.com/office/drawing/2014/main" xmlns="" id="{0E6CA23D-EE06-41F9-82DE-E415126A934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555</xdr:row>
      <xdr:rowOff>0</xdr:rowOff>
    </xdr:from>
    <xdr:to>
      <xdr:col>4</xdr:col>
      <xdr:colOff>0</xdr:colOff>
      <xdr:row>557</xdr:row>
      <xdr:rowOff>0</xdr:rowOff>
    </xdr:to>
    <xdr:grpSp>
      <xdr:nvGrpSpPr>
        <xdr:cNvPr id="224" name="Group 1">
          <a:extLst>
            <a:ext uri="{FF2B5EF4-FFF2-40B4-BE49-F238E27FC236}">
              <a16:creationId xmlns:a16="http://schemas.microsoft.com/office/drawing/2014/main" xmlns="" id="{C97153F6-C1EE-48E2-8004-6FD15F056A84}"/>
            </a:ext>
          </a:extLst>
        </xdr:cNvPr>
        <xdr:cNvGrpSpPr>
          <a:grpSpLocks noChangeAspect="1"/>
        </xdr:cNvGrpSpPr>
      </xdr:nvGrpSpPr>
      <xdr:grpSpPr bwMode="auto">
        <a:xfrm>
          <a:off x="1619250" y="198239063"/>
          <a:ext cx="1685925" cy="714375"/>
          <a:chOff x="0" y="0"/>
          <a:chExt cx="1875" cy="1275"/>
        </a:xfrm>
      </xdr:grpSpPr>
      <xdr:sp macro="" textlink="">
        <xdr:nvSpPr>
          <xdr:cNvPr id="225" name="AutoShape 2">
            <a:extLst>
              <a:ext uri="{FF2B5EF4-FFF2-40B4-BE49-F238E27FC236}">
                <a16:creationId xmlns:a16="http://schemas.microsoft.com/office/drawing/2014/main" xmlns="" id="{F8ED9FBC-A358-48CE-9924-86134A9BA25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553</xdr:row>
      <xdr:rowOff>0</xdr:rowOff>
    </xdr:from>
    <xdr:to>
      <xdr:col>4</xdr:col>
      <xdr:colOff>1587</xdr:colOff>
      <xdr:row>557</xdr:row>
      <xdr:rowOff>0</xdr:rowOff>
    </xdr:to>
    <xdr:grpSp>
      <xdr:nvGrpSpPr>
        <xdr:cNvPr id="226" name="Group 1">
          <a:extLst>
            <a:ext uri="{FF2B5EF4-FFF2-40B4-BE49-F238E27FC236}">
              <a16:creationId xmlns:a16="http://schemas.microsoft.com/office/drawing/2014/main" xmlns="" id="{975393A3-2472-4BE2-872F-F87133BC6166}"/>
            </a:ext>
          </a:extLst>
        </xdr:cNvPr>
        <xdr:cNvGrpSpPr>
          <a:grpSpLocks noChangeAspect="1"/>
        </xdr:cNvGrpSpPr>
      </xdr:nvGrpSpPr>
      <xdr:grpSpPr bwMode="auto">
        <a:xfrm>
          <a:off x="1411288" y="197524688"/>
          <a:ext cx="1895474" cy="1428750"/>
          <a:chOff x="0" y="0"/>
          <a:chExt cx="1875" cy="1275"/>
        </a:xfrm>
      </xdr:grpSpPr>
      <xdr:sp macro="" textlink="">
        <xdr:nvSpPr>
          <xdr:cNvPr id="227" name="AutoShape 2">
            <a:extLst>
              <a:ext uri="{FF2B5EF4-FFF2-40B4-BE49-F238E27FC236}">
                <a16:creationId xmlns:a16="http://schemas.microsoft.com/office/drawing/2014/main" xmlns="" id="{CA5F7B76-7F9E-4658-B117-DDA1A57DC6D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578</xdr:row>
      <xdr:rowOff>0</xdr:rowOff>
    </xdr:from>
    <xdr:to>
      <xdr:col>4</xdr:col>
      <xdr:colOff>0</xdr:colOff>
      <xdr:row>580</xdr:row>
      <xdr:rowOff>0</xdr:rowOff>
    </xdr:to>
    <xdr:grpSp>
      <xdr:nvGrpSpPr>
        <xdr:cNvPr id="228" name="Group 1">
          <a:extLst>
            <a:ext uri="{FF2B5EF4-FFF2-40B4-BE49-F238E27FC236}">
              <a16:creationId xmlns:a16="http://schemas.microsoft.com/office/drawing/2014/main" xmlns="" id="{10E8EB18-5051-4A94-826B-7228C36D95ED}"/>
            </a:ext>
          </a:extLst>
        </xdr:cNvPr>
        <xdr:cNvGrpSpPr>
          <a:grpSpLocks noChangeAspect="1"/>
        </xdr:cNvGrpSpPr>
      </xdr:nvGrpSpPr>
      <xdr:grpSpPr bwMode="auto">
        <a:xfrm>
          <a:off x="1619250" y="206454375"/>
          <a:ext cx="1685925" cy="714375"/>
          <a:chOff x="0" y="0"/>
          <a:chExt cx="1875" cy="1275"/>
        </a:xfrm>
      </xdr:grpSpPr>
      <xdr:sp macro="" textlink="">
        <xdr:nvSpPr>
          <xdr:cNvPr id="229" name="AutoShape 2">
            <a:extLst>
              <a:ext uri="{FF2B5EF4-FFF2-40B4-BE49-F238E27FC236}">
                <a16:creationId xmlns:a16="http://schemas.microsoft.com/office/drawing/2014/main" xmlns="" id="{482E08CE-FFDF-4C98-B4A2-D33A0273E4F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576</xdr:row>
      <xdr:rowOff>0</xdr:rowOff>
    </xdr:from>
    <xdr:to>
      <xdr:col>4</xdr:col>
      <xdr:colOff>1587</xdr:colOff>
      <xdr:row>580</xdr:row>
      <xdr:rowOff>0</xdr:rowOff>
    </xdr:to>
    <xdr:grpSp>
      <xdr:nvGrpSpPr>
        <xdr:cNvPr id="230" name="Group 1">
          <a:extLst>
            <a:ext uri="{FF2B5EF4-FFF2-40B4-BE49-F238E27FC236}">
              <a16:creationId xmlns:a16="http://schemas.microsoft.com/office/drawing/2014/main" xmlns="" id="{5E611E7F-E3FF-4284-850A-77A142E396B3}"/>
            </a:ext>
          </a:extLst>
        </xdr:cNvPr>
        <xdr:cNvGrpSpPr>
          <a:grpSpLocks noChangeAspect="1"/>
        </xdr:cNvGrpSpPr>
      </xdr:nvGrpSpPr>
      <xdr:grpSpPr bwMode="auto">
        <a:xfrm>
          <a:off x="1411288" y="205740000"/>
          <a:ext cx="1895474" cy="1428750"/>
          <a:chOff x="0" y="0"/>
          <a:chExt cx="1875" cy="1275"/>
        </a:xfrm>
      </xdr:grpSpPr>
      <xdr:sp macro="" textlink="">
        <xdr:nvSpPr>
          <xdr:cNvPr id="231" name="AutoShape 2">
            <a:extLst>
              <a:ext uri="{FF2B5EF4-FFF2-40B4-BE49-F238E27FC236}">
                <a16:creationId xmlns:a16="http://schemas.microsoft.com/office/drawing/2014/main" xmlns="" id="{7864A69A-62B6-4417-AC17-E0F83169AE6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601</xdr:row>
      <xdr:rowOff>0</xdr:rowOff>
    </xdr:from>
    <xdr:to>
      <xdr:col>4</xdr:col>
      <xdr:colOff>0</xdr:colOff>
      <xdr:row>603</xdr:row>
      <xdr:rowOff>0</xdr:rowOff>
    </xdr:to>
    <xdr:grpSp>
      <xdr:nvGrpSpPr>
        <xdr:cNvPr id="232" name="Group 1">
          <a:extLst>
            <a:ext uri="{FF2B5EF4-FFF2-40B4-BE49-F238E27FC236}">
              <a16:creationId xmlns:a16="http://schemas.microsoft.com/office/drawing/2014/main" xmlns="" id="{6AA571E9-F6B2-4B4C-8735-C3729A4BF87E}"/>
            </a:ext>
          </a:extLst>
        </xdr:cNvPr>
        <xdr:cNvGrpSpPr>
          <a:grpSpLocks noChangeAspect="1"/>
        </xdr:cNvGrpSpPr>
      </xdr:nvGrpSpPr>
      <xdr:grpSpPr bwMode="auto">
        <a:xfrm>
          <a:off x="1619250" y="214669688"/>
          <a:ext cx="1685925" cy="714375"/>
          <a:chOff x="0" y="0"/>
          <a:chExt cx="1875" cy="1275"/>
        </a:xfrm>
      </xdr:grpSpPr>
      <xdr:sp macro="" textlink="">
        <xdr:nvSpPr>
          <xdr:cNvPr id="233" name="AutoShape 2">
            <a:extLst>
              <a:ext uri="{FF2B5EF4-FFF2-40B4-BE49-F238E27FC236}">
                <a16:creationId xmlns:a16="http://schemas.microsoft.com/office/drawing/2014/main" xmlns="" id="{60C9B34F-8283-4119-9C16-90FCD8F7EE3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599</xdr:row>
      <xdr:rowOff>0</xdr:rowOff>
    </xdr:from>
    <xdr:to>
      <xdr:col>4</xdr:col>
      <xdr:colOff>1587</xdr:colOff>
      <xdr:row>603</xdr:row>
      <xdr:rowOff>0</xdr:rowOff>
    </xdr:to>
    <xdr:grpSp>
      <xdr:nvGrpSpPr>
        <xdr:cNvPr id="234" name="Group 1">
          <a:extLst>
            <a:ext uri="{FF2B5EF4-FFF2-40B4-BE49-F238E27FC236}">
              <a16:creationId xmlns:a16="http://schemas.microsoft.com/office/drawing/2014/main" xmlns="" id="{C43E1C3B-5CFA-4C9D-98EC-11C419112575}"/>
            </a:ext>
          </a:extLst>
        </xdr:cNvPr>
        <xdr:cNvGrpSpPr>
          <a:grpSpLocks noChangeAspect="1"/>
        </xdr:cNvGrpSpPr>
      </xdr:nvGrpSpPr>
      <xdr:grpSpPr bwMode="auto">
        <a:xfrm>
          <a:off x="1411288" y="213955313"/>
          <a:ext cx="1895474" cy="1428750"/>
          <a:chOff x="0" y="0"/>
          <a:chExt cx="1875" cy="1275"/>
        </a:xfrm>
      </xdr:grpSpPr>
      <xdr:sp macro="" textlink="">
        <xdr:nvSpPr>
          <xdr:cNvPr id="235" name="AutoShape 2">
            <a:extLst>
              <a:ext uri="{FF2B5EF4-FFF2-40B4-BE49-F238E27FC236}">
                <a16:creationId xmlns:a16="http://schemas.microsoft.com/office/drawing/2014/main" xmlns="" id="{CC4FB0C7-CF6D-41C4-A634-C3A4BEFFB90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647</xdr:row>
      <xdr:rowOff>0</xdr:rowOff>
    </xdr:from>
    <xdr:to>
      <xdr:col>4</xdr:col>
      <xdr:colOff>0</xdr:colOff>
      <xdr:row>649</xdr:row>
      <xdr:rowOff>0</xdr:rowOff>
    </xdr:to>
    <xdr:grpSp>
      <xdr:nvGrpSpPr>
        <xdr:cNvPr id="236" name="Group 1">
          <a:extLst>
            <a:ext uri="{FF2B5EF4-FFF2-40B4-BE49-F238E27FC236}">
              <a16:creationId xmlns:a16="http://schemas.microsoft.com/office/drawing/2014/main" xmlns="" id="{0ECD451C-ECC6-4207-BAEF-5F9E0DA2C057}"/>
            </a:ext>
          </a:extLst>
        </xdr:cNvPr>
        <xdr:cNvGrpSpPr>
          <a:grpSpLocks noChangeAspect="1"/>
        </xdr:cNvGrpSpPr>
      </xdr:nvGrpSpPr>
      <xdr:grpSpPr bwMode="auto">
        <a:xfrm>
          <a:off x="1619250" y="231100313"/>
          <a:ext cx="1685925" cy="714375"/>
          <a:chOff x="0" y="0"/>
          <a:chExt cx="1875" cy="1275"/>
        </a:xfrm>
      </xdr:grpSpPr>
      <xdr:sp macro="" textlink="">
        <xdr:nvSpPr>
          <xdr:cNvPr id="237" name="AutoShape 2">
            <a:extLst>
              <a:ext uri="{FF2B5EF4-FFF2-40B4-BE49-F238E27FC236}">
                <a16:creationId xmlns:a16="http://schemas.microsoft.com/office/drawing/2014/main" xmlns="" id="{0E797FCE-23B7-4AFE-BF12-E030C4AFC66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645</xdr:row>
      <xdr:rowOff>0</xdr:rowOff>
    </xdr:from>
    <xdr:to>
      <xdr:col>4</xdr:col>
      <xdr:colOff>1587</xdr:colOff>
      <xdr:row>649</xdr:row>
      <xdr:rowOff>0</xdr:rowOff>
    </xdr:to>
    <xdr:grpSp>
      <xdr:nvGrpSpPr>
        <xdr:cNvPr id="238" name="Group 1">
          <a:extLst>
            <a:ext uri="{FF2B5EF4-FFF2-40B4-BE49-F238E27FC236}">
              <a16:creationId xmlns:a16="http://schemas.microsoft.com/office/drawing/2014/main" xmlns="" id="{8DDD823C-471C-4CA8-B1CC-FE455882CF32}"/>
            </a:ext>
          </a:extLst>
        </xdr:cNvPr>
        <xdr:cNvGrpSpPr>
          <a:grpSpLocks noChangeAspect="1"/>
        </xdr:cNvGrpSpPr>
      </xdr:nvGrpSpPr>
      <xdr:grpSpPr bwMode="auto">
        <a:xfrm>
          <a:off x="1411288" y="230385938"/>
          <a:ext cx="1895474" cy="1428750"/>
          <a:chOff x="0" y="0"/>
          <a:chExt cx="1875" cy="1275"/>
        </a:xfrm>
      </xdr:grpSpPr>
      <xdr:sp macro="" textlink="">
        <xdr:nvSpPr>
          <xdr:cNvPr id="239" name="AutoShape 2">
            <a:extLst>
              <a:ext uri="{FF2B5EF4-FFF2-40B4-BE49-F238E27FC236}">
                <a16:creationId xmlns:a16="http://schemas.microsoft.com/office/drawing/2014/main" xmlns="" id="{D70E1F8F-565A-4477-9B4E-9011AF54E3B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670</xdr:row>
      <xdr:rowOff>0</xdr:rowOff>
    </xdr:from>
    <xdr:to>
      <xdr:col>4</xdr:col>
      <xdr:colOff>0</xdr:colOff>
      <xdr:row>672</xdr:row>
      <xdr:rowOff>0</xdr:rowOff>
    </xdr:to>
    <xdr:grpSp>
      <xdr:nvGrpSpPr>
        <xdr:cNvPr id="240" name="Group 1">
          <a:extLst>
            <a:ext uri="{FF2B5EF4-FFF2-40B4-BE49-F238E27FC236}">
              <a16:creationId xmlns:a16="http://schemas.microsoft.com/office/drawing/2014/main" xmlns="" id="{A53BC972-53F5-4B6A-9E1A-4409C49DE89A}"/>
            </a:ext>
          </a:extLst>
        </xdr:cNvPr>
        <xdr:cNvGrpSpPr>
          <a:grpSpLocks noChangeAspect="1"/>
        </xdr:cNvGrpSpPr>
      </xdr:nvGrpSpPr>
      <xdr:grpSpPr bwMode="auto">
        <a:xfrm>
          <a:off x="1619250" y="239315625"/>
          <a:ext cx="1685925" cy="714375"/>
          <a:chOff x="0" y="0"/>
          <a:chExt cx="1875" cy="1275"/>
        </a:xfrm>
      </xdr:grpSpPr>
      <xdr:sp macro="" textlink="">
        <xdr:nvSpPr>
          <xdr:cNvPr id="241" name="AutoShape 2">
            <a:extLst>
              <a:ext uri="{FF2B5EF4-FFF2-40B4-BE49-F238E27FC236}">
                <a16:creationId xmlns:a16="http://schemas.microsoft.com/office/drawing/2014/main" xmlns="" id="{B93C0504-5CB3-4913-93A3-66498D07E37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668</xdr:row>
      <xdr:rowOff>0</xdr:rowOff>
    </xdr:from>
    <xdr:to>
      <xdr:col>4</xdr:col>
      <xdr:colOff>1587</xdr:colOff>
      <xdr:row>672</xdr:row>
      <xdr:rowOff>0</xdr:rowOff>
    </xdr:to>
    <xdr:grpSp>
      <xdr:nvGrpSpPr>
        <xdr:cNvPr id="242" name="Group 1">
          <a:extLst>
            <a:ext uri="{FF2B5EF4-FFF2-40B4-BE49-F238E27FC236}">
              <a16:creationId xmlns:a16="http://schemas.microsoft.com/office/drawing/2014/main" xmlns="" id="{E0750380-2017-4304-97BC-12EFA9AF3625}"/>
            </a:ext>
          </a:extLst>
        </xdr:cNvPr>
        <xdr:cNvGrpSpPr>
          <a:grpSpLocks noChangeAspect="1"/>
        </xdr:cNvGrpSpPr>
      </xdr:nvGrpSpPr>
      <xdr:grpSpPr bwMode="auto">
        <a:xfrm>
          <a:off x="1411288" y="238601250"/>
          <a:ext cx="1895474" cy="1428750"/>
          <a:chOff x="0" y="0"/>
          <a:chExt cx="1875" cy="1275"/>
        </a:xfrm>
      </xdr:grpSpPr>
      <xdr:sp macro="" textlink="">
        <xdr:nvSpPr>
          <xdr:cNvPr id="243" name="AutoShape 2">
            <a:extLst>
              <a:ext uri="{FF2B5EF4-FFF2-40B4-BE49-F238E27FC236}">
                <a16:creationId xmlns:a16="http://schemas.microsoft.com/office/drawing/2014/main" xmlns="" id="{9E128197-E17E-40B4-A3D9-55F2B39E592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693</xdr:row>
      <xdr:rowOff>0</xdr:rowOff>
    </xdr:from>
    <xdr:to>
      <xdr:col>4</xdr:col>
      <xdr:colOff>0</xdr:colOff>
      <xdr:row>695</xdr:row>
      <xdr:rowOff>0</xdr:rowOff>
    </xdr:to>
    <xdr:grpSp>
      <xdr:nvGrpSpPr>
        <xdr:cNvPr id="244" name="Group 1">
          <a:extLst>
            <a:ext uri="{FF2B5EF4-FFF2-40B4-BE49-F238E27FC236}">
              <a16:creationId xmlns:a16="http://schemas.microsoft.com/office/drawing/2014/main" xmlns="" id="{49E78D8C-4DC4-470B-8B76-5329ADF236F1}"/>
            </a:ext>
          </a:extLst>
        </xdr:cNvPr>
        <xdr:cNvGrpSpPr>
          <a:grpSpLocks noChangeAspect="1"/>
        </xdr:cNvGrpSpPr>
      </xdr:nvGrpSpPr>
      <xdr:grpSpPr bwMode="auto">
        <a:xfrm>
          <a:off x="1619250" y="247530938"/>
          <a:ext cx="1685925" cy="714375"/>
          <a:chOff x="0" y="0"/>
          <a:chExt cx="1875" cy="1275"/>
        </a:xfrm>
      </xdr:grpSpPr>
      <xdr:sp macro="" textlink="">
        <xdr:nvSpPr>
          <xdr:cNvPr id="245" name="AutoShape 2">
            <a:extLst>
              <a:ext uri="{FF2B5EF4-FFF2-40B4-BE49-F238E27FC236}">
                <a16:creationId xmlns:a16="http://schemas.microsoft.com/office/drawing/2014/main" xmlns="" id="{C73A185A-D677-43F3-B511-729D89F3068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691</xdr:row>
      <xdr:rowOff>0</xdr:rowOff>
    </xdr:from>
    <xdr:to>
      <xdr:col>4</xdr:col>
      <xdr:colOff>1587</xdr:colOff>
      <xdr:row>695</xdr:row>
      <xdr:rowOff>0</xdr:rowOff>
    </xdr:to>
    <xdr:grpSp>
      <xdr:nvGrpSpPr>
        <xdr:cNvPr id="246" name="Group 1">
          <a:extLst>
            <a:ext uri="{FF2B5EF4-FFF2-40B4-BE49-F238E27FC236}">
              <a16:creationId xmlns:a16="http://schemas.microsoft.com/office/drawing/2014/main" xmlns="" id="{187AFF5D-E74E-4456-9CA0-C19A5FE045EB}"/>
            </a:ext>
          </a:extLst>
        </xdr:cNvPr>
        <xdr:cNvGrpSpPr>
          <a:grpSpLocks noChangeAspect="1"/>
        </xdr:cNvGrpSpPr>
      </xdr:nvGrpSpPr>
      <xdr:grpSpPr bwMode="auto">
        <a:xfrm>
          <a:off x="1411288" y="246816563"/>
          <a:ext cx="1895474" cy="1428750"/>
          <a:chOff x="0" y="0"/>
          <a:chExt cx="1875" cy="1275"/>
        </a:xfrm>
      </xdr:grpSpPr>
      <xdr:sp macro="" textlink="">
        <xdr:nvSpPr>
          <xdr:cNvPr id="247" name="AutoShape 2">
            <a:extLst>
              <a:ext uri="{FF2B5EF4-FFF2-40B4-BE49-F238E27FC236}">
                <a16:creationId xmlns:a16="http://schemas.microsoft.com/office/drawing/2014/main" xmlns="" id="{D655182D-BB79-4FF4-AF34-C45806F5C3B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716</xdr:row>
      <xdr:rowOff>0</xdr:rowOff>
    </xdr:from>
    <xdr:to>
      <xdr:col>4</xdr:col>
      <xdr:colOff>0</xdr:colOff>
      <xdr:row>718</xdr:row>
      <xdr:rowOff>0</xdr:rowOff>
    </xdr:to>
    <xdr:grpSp>
      <xdr:nvGrpSpPr>
        <xdr:cNvPr id="248" name="Group 1">
          <a:extLst>
            <a:ext uri="{FF2B5EF4-FFF2-40B4-BE49-F238E27FC236}">
              <a16:creationId xmlns:a16="http://schemas.microsoft.com/office/drawing/2014/main" xmlns="" id="{C9D5932F-534A-47E3-8F94-174A8DD328F5}"/>
            </a:ext>
          </a:extLst>
        </xdr:cNvPr>
        <xdr:cNvGrpSpPr>
          <a:grpSpLocks noChangeAspect="1"/>
        </xdr:cNvGrpSpPr>
      </xdr:nvGrpSpPr>
      <xdr:grpSpPr bwMode="auto">
        <a:xfrm>
          <a:off x="1619250" y="255746250"/>
          <a:ext cx="1685925" cy="714375"/>
          <a:chOff x="0" y="0"/>
          <a:chExt cx="1875" cy="1275"/>
        </a:xfrm>
      </xdr:grpSpPr>
      <xdr:sp macro="" textlink="">
        <xdr:nvSpPr>
          <xdr:cNvPr id="249" name="AutoShape 2">
            <a:extLst>
              <a:ext uri="{FF2B5EF4-FFF2-40B4-BE49-F238E27FC236}">
                <a16:creationId xmlns:a16="http://schemas.microsoft.com/office/drawing/2014/main" xmlns="" id="{31398D6F-2793-4CC9-9DF5-B9F3148A5AC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714</xdr:row>
      <xdr:rowOff>0</xdr:rowOff>
    </xdr:from>
    <xdr:to>
      <xdr:col>4</xdr:col>
      <xdr:colOff>1587</xdr:colOff>
      <xdr:row>718</xdr:row>
      <xdr:rowOff>0</xdr:rowOff>
    </xdr:to>
    <xdr:grpSp>
      <xdr:nvGrpSpPr>
        <xdr:cNvPr id="250" name="Group 1">
          <a:extLst>
            <a:ext uri="{FF2B5EF4-FFF2-40B4-BE49-F238E27FC236}">
              <a16:creationId xmlns:a16="http://schemas.microsoft.com/office/drawing/2014/main" xmlns="" id="{60C5564A-B349-48D7-8BF4-62676A7C9004}"/>
            </a:ext>
          </a:extLst>
        </xdr:cNvPr>
        <xdr:cNvGrpSpPr>
          <a:grpSpLocks noChangeAspect="1"/>
        </xdr:cNvGrpSpPr>
      </xdr:nvGrpSpPr>
      <xdr:grpSpPr bwMode="auto">
        <a:xfrm>
          <a:off x="1411288" y="255031875"/>
          <a:ext cx="1895474" cy="1428750"/>
          <a:chOff x="0" y="0"/>
          <a:chExt cx="1875" cy="1275"/>
        </a:xfrm>
      </xdr:grpSpPr>
      <xdr:sp macro="" textlink="">
        <xdr:nvSpPr>
          <xdr:cNvPr id="251" name="AutoShape 2">
            <a:extLst>
              <a:ext uri="{FF2B5EF4-FFF2-40B4-BE49-F238E27FC236}">
                <a16:creationId xmlns:a16="http://schemas.microsoft.com/office/drawing/2014/main" xmlns="" id="{33943768-58CC-4D81-A575-984705C19C5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739</xdr:row>
      <xdr:rowOff>0</xdr:rowOff>
    </xdr:from>
    <xdr:to>
      <xdr:col>4</xdr:col>
      <xdr:colOff>0</xdr:colOff>
      <xdr:row>741</xdr:row>
      <xdr:rowOff>0</xdr:rowOff>
    </xdr:to>
    <xdr:grpSp>
      <xdr:nvGrpSpPr>
        <xdr:cNvPr id="252" name="Group 1">
          <a:extLst>
            <a:ext uri="{FF2B5EF4-FFF2-40B4-BE49-F238E27FC236}">
              <a16:creationId xmlns:a16="http://schemas.microsoft.com/office/drawing/2014/main" xmlns="" id="{BDD8D939-E889-40A7-991D-AA8BD9756E08}"/>
            </a:ext>
          </a:extLst>
        </xdr:cNvPr>
        <xdr:cNvGrpSpPr>
          <a:grpSpLocks noChangeAspect="1"/>
        </xdr:cNvGrpSpPr>
      </xdr:nvGrpSpPr>
      <xdr:grpSpPr bwMode="auto">
        <a:xfrm>
          <a:off x="1619250" y="263961563"/>
          <a:ext cx="1685925" cy="714375"/>
          <a:chOff x="0" y="0"/>
          <a:chExt cx="1875" cy="1275"/>
        </a:xfrm>
      </xdr:grpSpPr>
      <xdr:sp macro="" textlink="">
        <xdr:nvSpPr>
          <xdr:cNvPr id="253" name="AutoShape 2">
            <a:extLst>
              <a:ext uri="{FF2B5EF4-FFF2-40B4-BE49-F238E27FC236}">
                <a16:creationId xmlns:a16="http://schemas.microsoft.com/office/drawing/2014/main" xmlns="" id="{768187A4-96F6-48F3-BA71-46AED4856ED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737</xdr:row>
      <xdr:rowOff>0</xdr:rowOff>
    </xdr:from>
    <xdr:to>
      <xdr:col>4</xdr:col>
      <xdr:colOff>1587</xdr:colOff>
      <xdr:row>741</xdr:row>
      <xdr:rowOff>0</xdr:rowOff>
    </xdr:to>
    <xdr:grpSp>
      <xdr:nvGrpSpPr>
        <xdr:cNvPr id="254" name="Group 1">
          <a:extLst>
            <a:ext uri="{FF2B5EF4-FFF2-40B4-BE49-F238E27FC236}">
              <a16:creationId xmlns:a16="http://schemas.microsoft.com/office/drawing/2014/main" xmlns="" id="{A29105CE-E49C-4CBB-861B-3FED1B910442}"/>
            </a:ext>
          </a:extLst>
        </xdr:cNvPr>
        <xdr:cNvGrpSpPr>
          <a:grpSpLocks noChangeAspect="1"/>
        </xdr:cNvGrpSpPr>
      </xdr:nvGrpSpPr>
      <xdr:grpSpPr bwMode="auto">
        <a:xfrm>
          <a:off x="1411288" y="263247188"/>
          <a:ext cx="1895474" cy="1428750"/>
          <a:chOff x="0" y="0"/>
          <a:chExt cx="1875" cy="1275"/>
        </a:xfrm>
      </xdr:grpSpPr>
      <xdr:sp macro="" textlink="">
        <xdr:nvSpPr>
          <xdr:cNvPr id="255" name="AutoShape 2">
            <a:extLst>
              <a:ext uri="{FF2B5EF4-FFF2-40B4-BE49-F238E27FC236}">
                <a16:creationId xmlns:a16="http://schemas.microsoft.com/office/drawing/2014/main" xmlns="" id="{AE1565A7-7C6D-4CD2-B92E-C3273CB535C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762</xdr:row>
      <xdr:rowOff>0</xdr:rowOff>
    </xdr:from>
    <xdr:to>
      <xdr:col>4</xdr:col>
      <xdr:colOff>0</xdr:colOff>
      <xdr:row>764</xdr:row>
      <xdr:rowOff>0</xdr:rowOff>
    </xdr:to>
    <xdr:grpSp>
      <xdr:nvGrpSpPr>
        <xdr:cNvPr id="256" name="Group 1">
          <a:extLst>
            <a:ext uri="{FF2B5EF4-FFF2-40B4-BE49-F238E27FC236}">
              <a16:creationId xmlns:a16="http://schemas.microsoft.com/office/drawing/2014/main" xmlns="" id="{CD1653B4-745C-49B5-929F-897A15CAAE7B}"/>
            </a:ext>
          </a:extLst>
        </xdr:cNvPr>
        <xdr:cNvGrpSpPr>
          <a:grpSpLocks noChangeAspect="1"/>
        </xdr:cNvGrpSpPr>
      </xdr:nvGrpSpPr>
      <xdr:grpSpPr bwMode="auto">
        <a:xfrm>
          <a:off x="1619250" y="272176875"/>
          <a:ext cx="1685925" cy="714375"/>
          <a:chOff x="0" y="0"/>
          <a:chExt cx="1875" cy="1275"/>
        </a:xfrm>
      </xdr:grpSpPr>
      <xdr:sp macro="" textlink="">
        <xdr:nvSpPr>
          <xdr:cNvPr id="257" name="AutoShape 2">
            <a:extLst>
              <a:ext uri="{FF2B5EF4-FFF2-40B4-BE49-F238E27FC236}">
                <a16:creationId xmlns:a16="http://schemas.microsoft.com/office/drawing/2014/main" xmlns="" id="{427AFBB8-5EE5-4CF5-8CC1-356B3ADF5F9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760</xdr:row>
      <xdr:rowOff>0</xdr:rowOff>
    </xdr:from>
    <xdr:to>
      <xdr:col>4</xdr:col>
      <xdr:colOff>1587</xdr:colOff>
      <xdr:row>764</xdr:row>
      <xdr:rowOff>0</xdr:rowOff>
    </xdr:to>
    <xdr:grpSp>
      <xdr:nvGrpSpPr>
        <xdr:cNvPr id="258" name="Group 1">
          <a:extLst>
            <a:ext uri="{FF2B5EF4-FFF2-40B4-BE49-F238E27FC236}">
              <a16:creationId xmlns:a16="http://schemas.microsoft.com/office/drawing/2014/main" xmlns="" id="{297BE635-586F-4D53-9F13-1C93228FACAE}"/>
            </a:ext>
          </a:extLst>
        </xdr:cNvPr>
        <xdr:cNvGrpSpPr>
          <a:grpSpLocks noChangeAspect="1"/>
        </xdr:cNvGrpSpPr>
      </xdr:nvGrpSpPr>
      <xdr:grpSpPr bwMode="auto">
        <a:xfrm>
          <a:off x="1411288" y="271462500"/>
          <a:ext cx="1895474" cy="1428750"/>
          <a:chOff x="0" y="0"/>
          <a:chExt cx="1875" cy="1275"/>
        </a:xfrm>
      </xdr:grpSpPr>
      <xdr:sp macro="" textlink="">
        <xdr:nvSpPr>
          <xdr:cNvPr id="259" name="AutoShape 2">
            <a:extLst>
              <a:ext uri="{FF2B5EF4-FFF2-40B4-BE49-F238E27FC236}">
                <a16:creationId xmlns:a16="http://schemas.microsoft.com/office/drawing/2014/main" xmlns="" id="{8DF6A246-B05E-4A7A-9BCA-99F844E01FC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785</xdr:row>
      <xdr:rowOff>0</xdr:rowOff>
    </xdr:from>
    <xdr:to>
      <xdr:col>4</xdr:col>
      <xdr:colOff>0</xdr:colOff>
      <xdr:row>787</xdr:row>
      <xdr:rowOff>0</xdr:rowOff>
    </xdr:to>
    <xdr:grpSp>
      <xdr:nvGrpSpPr>
        <xdr:cNvPr id="260" name="Group 1">
          <a:extLst>
            <a:ext uri="{FF2B5EF4-FFF2-40B4-BE49-F238E27FC236}">
              <a16:creationId xmlns:a16="http://schemas.microsoft.com/office/drawing/2014/main" xmlns="" id="{004DDE88-5825-4473-9BAD-51D3818B9C9C}"/>
            </a:ext>
          </a:extLst>
        </xdr:cNvPr>
        <xdr:cNvGrpSpPr>
          <a:grpSpLocks noChangeAspect="1"/>
        </xdr:cNvGrpSpPr>
      </xdr:nvGrpSpPr>
      <xdr:grpSpPr bwMode="auto">
        <a:xfrm>
          <a:off x="1619250" y="280392188"/>
          <a:ext cx="1685925" cy="714375"/>
          <a:chOff x="0" y="0"/>
          <a:chExt cx="1875" cy="1275"/>
        </a:xfrm>
      </xdr:grpSpPr>
      <xdr:sp macro="" textlink="">
        <xdr:nvSpPr>
          <xdr:cNvPr id="261" name="AutoShape 2">
            <a:extLst>
              <a:ext uri="{FF2B5EF4-FFF2-40B4-BE49-F238E27FC236}">
                <a16:creationId xmlns:a16="http://schemas.microsoft.com/office/drawing/2014/main" xmlns="" id="{43F13063-4453-4A90-9AFA-F26B816619F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783</xdr:row>
      <xdr:rowOff>0</xdr:rowOff>
    </xdr:from>
    <xdr:to>
      <xdr:col>4</xdr:col>
      <xdr:colOff>1587</xdr:colOff>
      <xdr:row>787</xdr:row>
      <xdr:rowOff>0</xdr:rowOff>
    </xdr:to>
    <xdr:grpSp>
      <xdr:nvGrpSpPr>
        <xdr:cNvPr id="262" name="Group 1">
          <a:extLst>
            <a:ext uri="{FF2B5EF4-FFF2-40B4-BE49-F238E27FC236}">
              <a16:creationId xmlns:a16="http://schemas.microsoft.com/office/drawing/2014/main" xmlns="" id="{AA340106-D2BD-4F33-9F94-832A5BCE85FA}"/>
            </a:ext>
          </a:extLst>
        </xdr:cNvPr>
        <xdr:cNvGrpSpPr>
          <a:grpSpLocks noChangeAspect="1"/>
        </xdr:cNvGrpSpPr>
      </xdr:nvGrpSpPr>
      <xdr:grpSpPr bwMode="auto">
        <a:xfrm>
          <a:off x="1411288" y="279677813"/>
          <a:ext cx="1895474" cy="1428750"/>
          <a:chOff x="0" y="0"/>
          <a:chExt cx="1875" cy="1275"/>
        </a:xfrm>
      </xdr:grpSpPr>
      <xdr:sp macro="" textlink="">
        <xdr:nvSpPr>
          <xdr:cNvPr id="263" name="AutoShape 2">
            <a:extLst>
              <a:ext uri="{FF2B5EF4-FFF2-40B4-BE49-F238E27FC236}">
                <a16:creationId xmlns:a16="http://schemas.microsoft.com/office/drawing/2014/main" xmlns="" id="{BCDF1A28-01D4-4C9D-985F-7C51EF42DD8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808</xdr:row>
      <xdr:rowOff>0</xdr:rowOff>
    </xdr:from>
    <xdr:to>
      <xdr:col>4</xdr:col>
      <xdr:colOff>0</xdr:colOff>
      <xdr:row>810</xdr:row>
      <xdr:rowOff>0</xdr:rowOff>
    </xdr:to>
    <xdr:grpSp>
      <xdr:nvGrpSpPr>
        <xdr:cNvPr id="264" name="Group 1">
          <a:extLst>
            <a:ext uri="{FF2B5EF4-FFF2-40B4-BE49-F238E27FC236}">
              <a16:creationId xmlns:a16="http://schemas.microsoft.com/office/drawing/2014/main" xmlns="" id="{216BE9FE-0D9E-4BA5-AB8D-052B2A438156}"/>
            </a:ext>
          </a:extLst>
        </xdr:cNvPr>
        <xdr:cNvGrpSpPr>
          <a:grpSpLocks noChangeAspect="1"/>
        </xdr:cNvGrpSpPr>
      </xdr:nvGrpSpPr>
      <xdr:grpSpPr bwMode="auto">
        <a:xfrm>
          <a:off x="1619250" y="288607500"/>
          <a:ext cx="1685925" cy="714375"/>
          <a:chOff x="0" y="0"/>
          <a:chExt cx="1875" cy="1275"/>
        </a:xfrm>
      </xdr:grpSpPr>
      <xdr:sp macro="" textlink="">
        <xdr:nvSpPr>
          <xdr:cNvPr id="265" name="AutoShape 2">
            <a:extLst>
              <a:ext uri="{FF2B5EF4-FFF2-40B4-BE49-F238E27FC236}">
                <a16:creationId xmlns:a16="http://schemas.microsoft.com/office/drawing/2014/main" xmlns="" id="{6DC17F5F-1FAD-4222-982E-5E49CFCF877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806</xdr:row>
      <xdr:rowOff>0</xdr:rowOff>
    </xdr:from>
    <xdr:to>
      <xdr:col>4</xdr:col>
      <xdr:colOff>1587</xdr:colOff>
      <xdr:row>810</xdr:row>
      <xdr:rowOff>0</xdr:rowOff>
    </xdr:to>
    <xdr:grpSp>
      <xdr:nvGrpSpPr>
        <xdr:cNvPr id="266" name="Group 1">
          <a:extLst>
            <a:ext uri="{FF2B5EF4-FFF2-40B4-BE49-F238E27FC236}">
              <a16:creationId xmlns:a16="http://schemas.microsoft.com/office/drawing/2014/main" xmlns="" id="{696F2048-291C-4C61-B735-74783A28EB5C}"/>
            </a:ext>
          </a:extLst>
        </xdr:cNvPr>
        <xdr:cNvGrpSpPr>
          <a:grpSpLocks noChangeAspect="1"/>
        </xdr:cNvGrpSpPr>
      </xdr:nvGrpSpPr>
      <xdr:grpSpPr bwMode="auto">
        <a:xfrm>
          <a:off x="1411288" y="287893125"/>
          <a:ext cx="1895474" cy="1428750"/>
          <a:chOff x="0" y="0"/>
          <a:chExt cx="1875" cy="1275"/>
        </a:xfrm>
      </xdr:grpSpPr>
      <xdr:sp macro="" textlink="">
        <xdr:nvSpPr>
          <xdr:cNvPr id="267" name="AutoShape 2">
            <a:extLst>
              <a:ext uri="{FF2B5EF4-FFF2-40B4-BE49-F238E27FC236}">
                <a16:creationId xmlns:a16="http://schemas.microsoft.com/office/drawing/2014/main" xmlns="" id="{F9C79239-DA72-4262-9E0C-7F90A8AE6E3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831</xdr:row>
      <xdr:rowOff>0</xdr:rowOff>
    </xdr:from>
    <xdr:to>
      <xdr:col>4</xdr:col>
      <xdr:colOff>0</xdr:colOff>
      <xdr:row>833</xdr:row>
      <xdr:rowOff>0</xdr:rowOff>
    </xdr:to>
    <xdr:grpSp>
      <xdr:nvGrpSpPr>
        <xdr:cNvPr id="268" name="Group 1">
          <a:extLst>
            <a:ext uri="{FF2B5EF4-FFF2-40B4-BE49-F238E27FC236}">
              <a16:creationId xmlns:a16="http://schemas.microsoft.com/office/drawing/2014/main" xmlns="" id="{494BA001-2455-443D-9E59-2C0D5F61C4E1}"/>
            </a:ext>
          </a:extLst>
        </xdr:cNvPr>
        <xdr:cNvGrpSpPr>
          <a:grpSpLocks noChangeAspect="1"/>
        </xdr:cNvGrpSpPr>
      </xdr:nvGrpSpPr>
      <xdr:grpSpPr bwMode="auto">
        <a:xfrm>
          <a:off x="1619250" y="296822813"/>
          <a:ext cx="1685925" cy="714375"/>
          <a:chOff x="0" y="0"/>
          <a:chExt cx="1875" cy="1275"/>
        </a:xfrm>
      </xdr:grpSpPr>
      <xdr:sp macro="" textlink="">
        <xdr:nvSpPr>
          <xdr:cNvPr id="269" name="AutoShape 2">
            <a:extLst>
              <a:ext uri="{FF2B5EF4-FFF2-40B4-BE49-F238E27FC236}">
                <a16:creationId xmlns:a16="http://schemas.microsoft.com/office/drawing/2014/main" xmlns="" id="{94E19904-8913-4836-AEFB-C17C8384D29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829</xdr:row>
      <xdr:rowOff>0</xdr:rowOff>
    </xdr:from>
    <xdr:to>
      <xdr:col>4</xdr:col>
      <xdr:colOff>1587</xdr:colOff>
      <xdr:row>833</xdr:row>
      <xdr:rowOff>0</xdr:rowOff>
    </xdr:to>
    <xdr:grpSp>
      <xdr:nvGrpSpPr>
        <xdr:cNvPr id="270" name="Group 1">
          <a:extLst>
            <a:ext uri="{FF2B5EF4-FFF2-40B4-BE49-F238E27FC236}">
              <a16:creationId xmlns:a16="http://schemas.microsoft.com/office/drawing/2014/main" xmlns="" id="{5ADB2996-65A2-4FD7-8F3B-E63BA88DABD0}"/>
            </a:ext>
          </a:extLst>
        </xdr:cNvPr>
        <xdr:cNvGrpSpPr>
          <a:grpSpLocks noChangeAspect="1"/>
        </xdr:cNvGrpSpPr>
      </xdr:nvGrpSpPr>
      <xdr:grpSpPr bwMode="auto">
        <a:xfrm>
          <a:off x="1411288" y="296108438"/>
          <a:ext cx="1895474" cy="1428750"/>
          <a:chOff x="0" y="0"/>
          <a:chExt cx="1875" cy="1275"/>
        </a:xfrm>
      </xdr:grpSpPr>
      <xdr:sp macro="" textlink="">
        <xdr:nvSpPr>
          <xdr:cNvPr id="271" name="AutoShape 2">
            <a:extLst>
              <a:ext uri="{FF2B5EF4-FFF2-40B4-BE49-F238E27FC236}">
                <a16:creationId xmlns:a16="http://schemas.microsoft.com/office/drawing/2014/main" xmlns="" id="{D2EF9FFF-859F-4B78-BF15-25581FCE3FF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854</xdr:row>
      <xdr:rowOff>0</xdr:rowOff>
    </xdr:from>
    <xdr:to>
      <xdr:col>4</xdr:col>
      <xdr:colOff>0</xdr:colOff>
      <xdr:row>856</xdr:row>
      <xdr:rowOff>0</xdr:rowOff>
    </xdr:to>
    <xdr:grpSp>
      <xdr:nvGrpSpPr>
        <xdr:cNvPr id="272" name="Group 1">
          <a:extLst>
            <a:ext uri="{FF2B5EF4-FFF2-40B4-BE49-F238E27FC236}">
              <a16:creationId xmlns:a16="http://schemas.microsoft.com/office/drawing/2014/main" xmlns="" id="{0B485083-7EB2-44A0-9248-32589F6C2CDC}"/>
            </a:ext>
          </a:extLst>
        </xdr:cNvPr>
        <xdr:cNvGrpSpPr>
          <a:grpSpLocks noChangeAspect="1"/>
        </xdr:cNvGrpSpPr>
      </xdr:nvGrpSpPr>
      <xdr:grpSpPr bwMode="auto">
        <a:xfrm>
          <a:off x="1619250" y="305038125"/>
          <a:ext cx="1685925" cy="714375"/>
          <a:chOff x="0" y="0"/>
          <a:chExt cx="1875" cy="1275"/>
        </a:xfrm>
      </xdr:grpSpPr>
      <xdr:sp macro="" textlink="">
        <xdr:nvSpPr>
          <xdr:cNvPr id="273" name="AutoShape 2">
            <a:extLst>
              <a:ext uri="{FF2B5EF4-FFF2-40B4-BE49-F238E27FC236}">
                <a16:creationId xmlns:a16="http://schemas.microsoft.com/office/drawing/2014/main" xmlns="" id="{6D560196-5C52-4236-B964-2F166A13445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852</xdr:row>
      <xdr:rowOff>0</xdr:rowOff>
    </xdr:from>
    <xdr:to>
      <xdr:col>4</xdr:col>
      <xdr:colOff>1587</xdr:colOff>
      <xdr:row>856</xdr:row>
      <xdr:rowOff>0</xdr:rowOff>
    </xdr:to>
    <xdr:grpSp>
      <xdr:nvGrpSpPr>
        <xdr:cNvPr id="274" name="Group 1">
          <a:extLst>
            <a:ext uri="{FF2B5EF4-FFF2-40B4-BE49-F238E27FC236}">
              <a16:creationId xmlns:a16="http://schemas.microsoft.com/office/drawing/2014/main" xmlns="" id="{9D274C00-C2B2-4D73-841A-2C3FC18CB954}"/>
            </a:ext>
          </a:extLst>
        </xdr:cNvPr>
        <xdr:cNvGrpSpPr>
          <a:grpSpLocks noChangeAspect="1"/>
        </xdr:cNvGrpSpPr>
      </xdr:nvGrpSpPr>
      <xdr:grpSpPr bwMode="auto">
        <a:xfrm>
          <a:off x="1411288" y="304323750"/>
          <a:ext cx="1895474" cy="1428750"/>
          <a:chOff x="0" y="0"/>
          <a:chExt cx="1875" cy="1275"/>
        </a:xfrm>
      </xdr:grpSpPr>
      <xdr:sp macro="" textlink="">
        <xdr:nvSpPr>
          <xdr:cNvPr id="275" name="AutoShape 2">
            <a:extLst>
              <a:ext uri="{FF2B5EF4-FFF2-40B4-BE49-F238E27FC236}">
                <a16:creationId xmlns:a16="http://schemas.microsoft.com/office/drawing/2014/main" xmlns="" id="{8FF73EDA-620D-4B7E-A8B1-28E053684BA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877</xdr:row>
      <xdr:rowOff>0</xdr:rowOff>
    </xdr:from>
    <xdr:to>
      <xdr:col>4</xdr:col>
      <xdr:colOff>0</xdr:colOff>
      <xdr:row>879</xdr:row>
      <xdr:rowOff>0</xdr:rowOff>
    </xdr:to>
    <xdr:grpSp>
      <xdr:nvGrpSpPr>
        <xdr:cNvPr id="276" name="Group 1">
          <a:extLst>
            <a:ext uri="{FF2B5EF4-FFF2-40B4-BE49-F238E27FC236}">
              <a16:creationId xmlns:a16="http://schemas.microsoft.com/office/drawing/2014/main" xmlns="" id="{FCAFC9B9-64D3-49CA-929C-89C4EB3E03A6}"/>
            </a:ext>
          </a:extLst>
        </xdr:cNvPr>
        <xdr:cNvGrpSpPr>
          <a:grpSpLocks noChangeAspect="1"/>
        </xdr:cNvGrpSpPr>
      </xdr:nvGrpSpPr>
      <xdr:grpSpPr bwMode="auto">
        <a:xfrm>
          <a:off x="1619250" y="313253438"/>
          <a:ext cx="1685925" cy="714375"/>
          <a:chOff x="0" y="0"/>
          <a:chExt cx="1875" cy="1275"/>
        </a:xfrm>
      </xdr:grpSpPr>
      <xdr:sp macro="" textlink="">
        <xdr:nvSpPr>
          <xdr:cNvPr id="277" name="AutoShape 2">
            <a:extLst>
              <a:ext uri="{FF2B5EF4-FFF2-40B4-BE49-F238E27FC236}">
                <a16:creationId xmlns:a16="http://schemas.microsoft.com/office/drawing/2014/main" xmlns="" id="{C6767870-FDC4-4E9C-8F3B-E2215A4D3B0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875</xdr:row>
      <xdr:rowOff>0</xdr:rowOff>
    </xdr:from>
    <xdr:to>
      <xdr:col>4</xdr:col>
      <xdr:colOff>1587</xdr:colOff>
      <xdr:row>879</xdr:row>
      <xdr:rowOff>0</xdr:rowOff>
    </xdr:to>
    <xdr:grpSp>
      <xdr:nvGrpSpPr>
        <xdr:cNvPr id="278" name="Group 1">
          <a:extLst>
            <a:ext uri="{FF2B5EF4-FFF2-40B4-BE49-F238E27FC236}">
              <a16:creationId xmlns:a16="http://schemas.microsoft.com/office/drawing/2014/main" xmlns="" id="{5A45F509-DB74-4512-B34B-443D456F4E85}"/>
            </a:ext>
          </a:extLst>
        </xdr:cNvPr>
        <xdr:cNvGrpSpPr>
          <a:grpSpLocks noChangeAspect="1"/>
        </xdr:cNvGrpSpPr>
      </xdr:nvGrpSpPr>
      <xdr:grpSpPr bwMode="auto">
        <a:xfrm>
          <a:off x="1411288" y="312539063"/>
          <a:ext cx="1895474" cy="1428750"/>
          <a:chOff x="0" y="0"/>
          <a:chExt cx="1875" cy="1275"/>
        </a:xfrm>
      </xdr:grpSpPr>
      <xdr:sp macro="" textlink="">
        <xdr:nvSpPr>
          <xdr:cNvPr id="279" name="AutoShape 2">
            <a:extLst>
              <a:ext uri="{FF2B5EF4-FFF2-40B4-BE49-F238E27FC236}">
                <a16:creationId xmlns:a16="http://schemas.microsoft.com/office/drawing/2014/main" xmlns="" id="{12BF85E5-0ED2-4015-8842-65A46A7EC83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900</xdr:row>
      <xdr:rowOff>0</xdr:rowOff>
    </xdr:from>
    <xdr:to>
      <xdr:col>4</xdr:col>
      <xdr:colOff>0</xdr:colOff>
      <xdr:row>902</xdr:row>
      <xdr:rowOff>0</xdr:rowOff>
    </xdr:to>
    <xdr:grpSp>
      <xdr:nvGrpSpPr>
        <xdr:cNvPr id="280" name="Group 1">
          <a:extLst>
            <a:ext uri="{FF2B5EF4-FFF2-40B4-BE49-F238E27FC236}">
              <a16:creationId xmlns:a16="http://schemas.microsoft.com/office/drawing/2014/main" xmlns="" id="{8FDA2B03-E7EA-4352-8FA1-7803FCC93674}"/>
            </a:ext>
          </a:extLst>
        </xdr:cNvPr>
        <xdr:cNvGrpSpPr>
          <a:grpSpLocks noChangeAspect="1"/>
        </xdr:cNvGrpSpPr>
      </xdr:nvGrpSpPr>
      <xdr:grpSpPr bwMode="auto">
        <a:xfrm>
          <a:off x="1619250" y="321468750"/>
          <a:ext cx="1685925" cy="714375"/>
          <a:chOff x="0" y="0"/>
          <a:chExt cx="1875" cy="1275"/>
        </a:xfrm>
      </xdr:grpSpPr>
      <xdr:sp macro="" textlink="">
        <xdr:nvSpPr>
          <xdr:cNvPr id="281" name="AutoShape 2">
            <a:extLst>
              <a:ext uri="{FF2B5EF4-FFF2-40B4-BE49-F238E27FC236}">
                <a16:creationId xmlns:a16="http://schemas.microsoft.com/office/drawing/2014/main" xmlns="" id="{BA1F9E42-A4F6-4A18-A3A4-E6EB38BFF08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898</xdr:row>
      <xdr:rowOff>0</xdr:rowOff>
    </xdr:from>
    <xdr:to>
      <xdr:col>4</xdr:col>
      <xdr:colOff>1587</xdr:colOff>
      <xdr:row>902</xdr:row>
      <xdr:rowOff>0</xdr:rowOff>
    </xdr:to>
    <xdr:grpSp>
      <xdr:nvGrpSpPr>
        <xdr:cNvPr id="282" name="Group 1">
          <a:extLst>
            <a:ext uri="{FF2B5EF4-FFF2-40B4-BE49-F238E27FC236}">
              <a16:creationId xmlns:a16="http://schemas.microsoft.com/office/drawing/2014/main" xmlns="" id="{FD01DDF3-04A5-48CC-B9E9-2B3F2516F1CB}"/>
            </a:ext>
          </a:extLst>
        </xdr:cNvPr>
        <xdr:cNvGrpSpPr>
          <a:grpSpLocks noChangeAspect="1"/>
        </xdr:cNvGrpSpPr>
      </xdr:nvGrpSpPr>
      <xdr:grpSpPr bwMode="auto">
        <a:xfrm>
          <a:off x="1411288" y="320754375"/>
          <a:ext cx="1895474" cy="1428750"/>
          <a:chOff x="0" y="0"/>
          <a:chExt cx="1875" cy="1275"/>
        </a:xfrm>
      </xdr:grpSpPr>
      <xdr:sp macro="" textlink="">
        <xdr:nvSpPr>
          <xdr:cNvPr id="283" name="AutoShape 2">
            <a:extLst>
              <a:ext uri="{FF2B5EF4-FFF2-40B4-BE49-F238E27FC236}">
                <a16:creationId xmlns:a16="http://schemas.microsoft.com/office/drawing/2014/main" xmlns="" id="{74AF8535-E7DC-4B50-ACA5-E2F124C91AD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923</xdr:row>
      <xdr:rowOff>0</xdr:rowOff>
    </xdr:from>
    <xdr:to>
      <xdr:col>4</xdr:col>
      <xdr:colOff>0</xdr:colOff>
      <xdr:row>925</xdr:row>
      <xdr:rowOff>0</xdr:rowOff>
    </xdr:to>
    <xdr:grpSp>
      <xdr:nvGrpSpPr>
        <xdr:cNvPr id="284" name="Group 1">
          <a:extLst>
            <a:ext uri="{FF2B5EF4-FFF2-40B4-BE49-F238E27FC236}">
              <a16:creationId xmlns:a16="http://schemas.microsoft.com/office/drawing/2014/main" xmlns="" id="{4EE32563-92A1-42E4-92C0-B8E25CA46FC1}"/>
            </a:ext>
          </a:extLst>
        </xdr:cNvPr>
        <xdr:cNvGrpSpPr>
          <a:grpSpLocks noChangeAspect="1"/>
        </xdr:cNvGrpSpPr>
      </xdr:nvGrpSpPr>
      <xdr:grpSpPr bwMode="auto">
        <a:xfrm>
          <a:off x="1619250" y="329684063"/>
          <a:ext cx="1685925" cy="714375"/>
          <a:chOff x="0" y="0"/>
          <a:chExt cx="1875" cy="1275"/>
        </a:xfrm>
      </xdr:grpSpPr>
      <xdr:sp macro="" textlink="">
        <xdr:nvSpPr>
          <xdr:cNvPr id="285" name="AutoShape 2">
            <a:extLst>
              <a:ext uri="{FF2B5EF4-FFF2-40B4-BE49-F238E27FC236}">
                <a16:creationId xmlns:a16="http://schemas.microsoft.com/office/drawing/2014/main" xmlns="" id="{E72A0A17-BE42-4268-BC0F-0549E3B3D7B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921</xdr:row>
      <xdr:rowOff>0</xdr:rowOff>
    </xdr:from>
    <xdr:to>
      <xdr:col>4</xdr:col>
      <xdr:colOff>1587</xdr:colOff>
      <xdr:row>925</xdr:row>
      <xdr:rowOff>0</xdr:rowOff>
    </xdr:to>
    <xdr:grpSp>
      <xdr:nvGrpSpPr>
        <xdr:cNvPr id="286" name="Group 1">
          <a:extLst>
            <a:ext uri="{FF2B5EF4-FFF2-40B4-BE49-F238E27FC236}">
              <a16:creationId xmlns:a16="http://schemas.microsoft.com/office/drawing/2014/main" xmlns="" id="{C6DE69AC-D20D-4F70-A17D-2B280D4CE5A2}"/>
            </a:ext>
          </a:extLst>
        </xdr:cNvPr>
        <xdr:cNvGrpSpPr>
          <a:grpSpLocks noChangeAspect="1"/>
        </xdr:cNvGrpSpPr>
      </xdr:nvGrpSpPr>
      <xdr:grpSpPr bwMode="auto">
        <a:xfrm>
          <a:off x="1411288" y="328969688"/>
          <a:ext cx="1895474" cy="1428750"/>
          <a:chOff x="0" y="0"/>
          <a:chExt cx="1875" cy="1275"/>
        </a:xfrm>
      </xdr:grpSpPr>
      <xdr:sp macro="" textlink="">
        <xdr:nvSpPr>
          <xdr:cNvPr id="287" name="AutoShape 2">
            <a:extLst>
              <a:ext uri="{FF2B5EF4-FFF2-40B4-BE49-F238E27FC236}">
                <a16:creationId xmlns:a16="http://schemas.microsoft.com/office/drawing/2014/main" xmlns="" id="{BB18F128-1C1F-4CB5-A5CD-95D06C41016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946</xdr:row>
      <xdr:rowOff>0</xdr:rowOff>
    </xdr:from>
    <xdr:to>
      <xdr:col>4</xdr:col>
      <xdr:colOff>0</xdr:colOff>
      <xdr:row>948</xdr:row>
      <xdr:rowOff>0</xdr:rowOff>
    </xdr:to>
    <xdr:grpSp>
      <xdr:nvGrpSpPr>
        <xdr:cNvPr id="288" name="Group 1">
          <a:extLst>
            <a:ext uri="{FF2B5EF4-FFF2-40B4-BE49-F238E27FC236}">
              <a16:creationId xmlns:a16="http://schemas.microsoft.com/office/drawing/2014/main" xmlns="" id="{26EE9455-37AE-477C-A432-BFF0D7264A34}"/>
            </a:ext>
          </a:extLst>
        </xdr:cNvPr>
        <xdr:cNvGrpSpPr>
          <a:grpSpLocks noChangeAspect="1"/>
        </xdr:cNvGrpSpPr>
      </xdr:nvGrpSpPr>
      <xdr:grpSpPr bwMode="auto">
        <a:xfrm>
          <a:off x="1619250" y="337899375"/>
          <a:ext cx="1685925" cy="714375"/>
          <a:chOff x="0" y="0"/>
          <a:chExt cx="1875" cy="1275"/>
        </a:xfrm>
      </xdr:grpSpPr>
      <xdr:sp macro="" textlink="">
        <xdr:nvSpPr>
          <xdr:cNvPr id="289" name="AutoShape 2">
            <a:extLst>
              <a:ext uri="{FF2B5EF4-FFF2-40B4-BE49-F238E27FC236}">
                <a16:creationId xmlns:a16="http://schemas.microsoft.com/office/drawing/2014/main" xmlns="" id="{A9C40900-9EC0-49C3-A9A9-4056CFCF0C2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944</xdr:row>
      <xdr:rowOff>0</xdr:rowOff>
    </xdr:from>
    <xdr:to>
      <xdr:col>4</xdr:col>
      <xdr:colOff>1587</xdr:colOff>
      <xdr:row>948</xdr:row>
      <xdr:rowOff>0</xdr:rowOff>
    </xdr:to>
    <xdr:grpSp>
      <xdr:nvGrpSpPr>
        <xdr:cNvPr id="290" name="Group 1">
          <a:extLst>
            <a:ext uri="{FF2B5EF4-FFF2-40B4-BE49-F238E27FC236}">
              <a16:creationId xmlns:a16="http://schemas.microsoft.com/office/drawing/2014/main" xmlns="" id="{5BFD51B5-2FF6-4E99-9D17-4DA1701018AF}"/>
            </a:ext>
          </a:extLst>
        </xdr:cNvPr>
        <xdr:cNvGrpSpPr>
          <a:grpSpLocks noChangeAspect="1"/>
        </xdr:cNvGrpSpPr>
      </xdr:nvGrpSpPr>
      <xdr:grpSpPr bwMode="auto">
        <a:xfrm>
          <a:off x="1411288" y="337185000"/>
          <a:ext cx="1895474" cy="1428750"/>
          <a:chOff x="0" y="0"/>
          <a:chExt cx="1875" cy="1275"/>
        </a:xfrm>
      </xdr:grpSpPr>
      <xdr:sp macro="" textlink="">
        <xdr:nvSpPr>
          <xdr:cNvPr id="291" name="AutoShape 2">
            <a:extLst>
              <a:ext uri="{FF2B5EF4-FFF2-40B4-BE49-F238E27FC236}">
                <a16:creationId xmlns:a16="http://schemas.microsoft.com/office/drawing/2014/main" xmlns="" id="{749D3391-0E3D-429A-9321-5C2284499F4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969</xdr:row>
      <xdr:rowOff>0</xdr:rowOff>
    </xdr:from>
    <xdr:to>
      <xdr:col>4</xdr:col>
      <xdr:colOff>0</xdr:colOff>
      <xdr:row>971</xdr:row>
      <xdr:rowOff>0</xdr:rowOff>
    </xdr:to>
    <xdr:grpSp>
      <xdr:nvGrpSpPr>
        <xdr:cNvPr id="292" name="Group 1">
          <a:extLst>
            <a:ext uri="{FF2B5EF4-FFF2-40B4-BE49-F238E27FC236}">
              <a16:creationId xmlns:a16="http://schemas.microsoft.com/office/drawing/2014/main" xmlns="" id="{07DDEC58-F544-4BB9-BA6A-8B3BE8B56AF3}"/>
            </a:ext>
          </a:extLst>
        </xdr:cNvPr>
        <xdr:cNvGrpSpPr>
          <a:grpSpLocks noChangeAspect="1"/>
        </xdr:cNvGrpSpPr>
      </xdr:nvGrpSpPr>
      <xdr:grpSpPr bwMode="auto">
        <a:xfrm>
          <a:off x="1619250" y="346114688"/>
          <a:ext cx="1685925" cy="714375"/>
          <a:chOff x="0" y="0"/>
          <a:chExt cx="1875" cy="1275"/>
        </a:xfrm>
      </xdr:grpSpPr>
      <xdr:sp macro="" textlink="">
        <xdr:nvSpPr>
          <xdr:cNvPr id="293" name="AutoShape 2">
            <a:extLst>
              <a:ext uri="{FF2B5EF4-FFF2-40B4-BE49-F238E27FC236}">
                <a16:creationId xmlns:a16="http://schemas.microsoft.com/office/drawing/2014/main" xmlns="" id="{AD35BCFA-DF0F-41A1-BB77-A9C67EC13C9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967</xdr:row>
      <xdr:rowOff>0</xdr:rowOff>
    </xdr:from>
    <xdr:to>
      <xdr:col>4</xdr:col>
      <xdr:colOff>1587</xdr:colOff>
      <xdr:row>971</xdr:row>
      <xdr:rowOff>0</xdr:rowOff>
    </xdr:to>
    <xdr:grpSp>
      <xdr:nvGrpSpPr>
        <xdr:cNvPr id="294" name="Group 1">
          <a:extLst>
            <a:ext uri="{FF2B5EF4-FFF2-40B4-BE49-F238E27FC236}">
              <a16:creationId xmlns:a16="http://schemas.microsoft.com/office/drawing/2014/main" xmlns="" id="{1FD186FB-F50A-4591-8E79-2B82647A4264}"/>
            </a:ext>
          </a:extLst>
        </xdr:cNvPr>
        <xdr:cNvGrpSpPr>
          <a:grpSpLocks noChangeAspect="1"/>
        </xdr:cNvGrpSpPr>
      </xdr:nvGrpSpPr>
      <xdr:grpSpPr bwMode="auto">
        <a:xfrm>
          <a:off x="1411288" y="345400313"/>
          <a:ext cx="1895474" cy="1428750"/>
          <a:chOff x="0" y="0"/>
          <a:chExt cx="1875" cy="1275"/>
        </a:xfrm>
      </xdr:grpSpPr>
      <xdr:sp macro="" textlink="">
        <xdr:nvSpPr>
          <xdr:cNvPr id="295" name="AutoShape 2">
            <a:extLst>
              <a:ext uri="{FF2B5EF4-FFF2-40B4-BE49-F238E27FC236}">
                <a16:creationId xmlns:a16="http://schemas.microsoft.com/office/drawing/2014/main" xmlns="" id="{B06AE97D-0A16-4114-9A24-9CC04174356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992</xdr:row>
      <xdr:rowOff>0</xdr:rowOff>
    </xdr:from>
    <xdr:to>
      <xdr:col>4</xdr:col>
      <xdr:colOff>0</xdr:colOff>
      <xdr:row>994</xdr:row>
      <xdr:rowOff>0</xdr:rowOff>
    </xdr:to>
    <xdr:grpSp>
      <xdr:nvGrpSpPr>
        <xdr:cNvPr id="296" name="Group 1">
          <a:extLst>
            <a:ext uri="{FF2B5EF4-FFF2-40B4-BE49-F238E27FC236}">
              <a16:creationId xmlns:a16="http://schemas.microsoft.com/office/drawing/2014/main" xmlns="" id="{80EA770C-F007-4A31-A05D-96FCD5B70264}"/>
            </a:ext>
          </a:extLst>
        </xdr:cNvPr>
        <xdr:cNvGrpSpPr>
          <a:grpSpLocks noChangeAspect="1"/>
        </xdr:cNvGrpSpPr>
      </xdr:nvGrpSpPr>
      <xdr:grpSpPr bwMode="auto">
        <a:xfrm>
          <a:off x="1619250" y="354330000"/>
          <a:ext cx="1685925" cy="714375"/>
          <a:chOff x="0" y="0"/>
          <a:chExt cx="1875" cy="1275"/>
        </a:xfrm>
      </xdr:grpSpPr>
      <xdr:sp macro="" textlink="">
        <xdr:nvSpPr>
          <xdr:cNvPr id="297" name="AutoShape 2">
            <a:extLst>
              <a:ext uri="{FF2B5EF4-FFF2-40B4-BE49-F238E27FC236}">
                <a16:creationId xmlns:a16="http://schemas.microsoft.com/office/drawing/2014/main" xmlns="" id="{B6066F09-8C7A-4E1C-B7BB-2656FDC263B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990</xdr:row>
      <xdr:rowOff>0</xdr:rowOff>
    </xdr:from>
    <xdr:to>
      <xdr:col>4</xdr:col>
      <xdr:colOff>1587</xdr:colOff>
      <xdr:row>994</xdr:row>
      <xdr:rowOff>0</xdr:rowOff>
    </xdr:to>
    <xdr:grpSp>
      <xdr:nvGrpSpPr>
        <xdr:cNvPr id="298" name="Group 1">
          <a:extLst>
            <a:ext uri="{FF2B5EF4-FFF2-40B4-BE49-F238E27FC236}">
              <a16:creationId xmlns:a16="http://schemas.microsoft.com/office/drawing/2014/main" xmlns="" id="{062926D6-0C12-453C-B189-303AFFE8B2C2}"/>
            </a:ext>
          </a:extLst>
        </xdr:cNvPr>
        <xdr:cNvGrpSpPr>
          <a:grpSpLocks noChangeAspect="1"/>
        </xdr:cNvGrpSpPr>
      </xdr:nvGrpSpPr>
      <xdr:grpSpPr bwMode="auto">
        <a:xfrm>
          <a:off x="1411288" y="353615625"/>
          <a:ext cx="1895474" cy="1428750"/>
          <a:chOff x="0" y="0"/>
          <a:chExt cx="1875" cy="1275"/>
        </a:xfrm>
      </xdr:grpSpPr>
      <xdr:sp macro="" textlink="">
        <xdr:nvSpPr>
          <xdr:cNvPr id="299" name="AutoShape 2">
            <a:extLst>
              <a:ext uri="{FF2B5EF4-FFF2-40B4-BE49-F238E27FC236}">
                <a16:creationId xmlns:a16="http://schemas.microsoft.com/office/drawing/2014/main" xmlns="" id="{314A5393-0607-45E7-8847-EB3F2250D46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1015</xdr:row>
      <xdr:rowOff>0</xdr:rowOff>
    </xdr:from>
    <xdr:to>
      <xdr:col>4</xdr:col>
      <xdr:colOff>0</xdr:colOff>
      <xdr:row>1017</xdr:row>
      <xdr:rowOff>0</xdr:rowOff>
    </xdr:to>
    <xdr:grpSp>
      <xdr:nvGrpSpPr>
        <xdr:cNvPr id="300" name="Group 1">
          <a:extLst>
            <a:ext uri="{FF2B5EF4-FFF2-40B4-BE49-F238E27FC236}">
              <a16:creationId xmlns:a16="http://schemas.microsoft.com/office/drawing/2014/main" xmlns="" id="{2AA3F1FA-7F0F-4197-A44C-EF4C59558FC5}"/>
            </a:ext>
          </a:extLst>
        </xdr:cNvPr>
        <xdr:cNvGrpSpPr>
          <a:grpSpLocks noChangeAspect="1"/>
        </xdr:cNvGrpSpPr>
      </xdr:nvGrpSpPr>
      <xdr:grpSpPr bwMode="auto">
        <a:xfrm>
          <a:off x="1619250" y="362545313"/>
          <a:ext cx="1685925" cy="714375"/>
          <a:chOff x="0" y="0"/>
          <a:chExt cx="1875" cy="1275"/>
        </a:xfrm>
      </xdr:grpSpPr>
      <xdr:sp macro="" textlink="">
        <xdr:nvSpPr>
          <xdr:cNvPr id="301" name="AutoShape 2">
            <a:extLst>
              <a:ext uri="{FF2B5EF4-FFF2-40B4-BE49-F238E27FC236}">
                <a16:creationId xmlns:a16="http://schemas.microsoft.com/office/drawing/2014/main" xmlns="" id="{D7A11E9F-9F76-42CC-9A41-A4D05EDD83D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1013</xdr:row>
      <xdr:rowOff>0</xdr:rowOff>
    </xdr:from>
    <xdr:to>
      <xdr:col>4</xdr:col>
      <xdr:colOff>1587</xdr:colOff>
      <xdr:row>1017</xdr:row>
      <xdr:rowOff>0</xdr:rowOff>
    </xdr:to>
    <xdr:grpSp>
      <xdr:nvGrpSpPr>
        <xdr:cNvPr id="302" name="Group 1">
          <a:extLst>
            <a:ext uri="{FF2B5EF4-FFF2-40B4-BE49-F238E27FC236}">
              <a16:creationId xmlns:a16="http://schemas.microsoft.com/office/drawing/2014/main" xmlns="" id="{3420798A-F131-4C77-8356-777CD2FEFAE0}"/>
            </a:ext>
          </a:extLst>
        </xdr:cNvPr>
        <xdr:cNvGrpSpPr>
          <a:grpSpLocks noChangeAspect="1"/>
        </xdr:cNvGrpSpPr>
      </xdr:nvGrpSpPr>
      <xdr:grpSpPr bwMode="auto">
        <a:xfrm>
          <a:off x="1411288" y="361830938"/>
          <a:ext cx="1895474" cy="1428750"/>
          <a:chOff x="0" y="0"/>
          <a:chExt cx="1875" cy="1275"/>
        </a:xfrm>
      </xdr:grpSpPr>
      <xdr:sp macro="" textlink="">
        <xdr:nvSpPr>
          <xdr:cNvPr id="303" name="AutoShape 2">
            <a:extLst>
              <a:ext uri="{FF2B5EF4-FFF2-40B4-BE49-F238E27FC236}">
                <a16:creationId xmlns:a16="http://schemas.microsoft.com/office/drawing/2014/main" xmlns="" id="{D74B4997-1A9C-4064-B18D-D3574B4BE38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1038</xdr:row>
      <xdr:rowOff>0</xdr:rowOff>
    </xdr:from>
    <xdr:to>
      <xdr:col>4</xdr:col>
      <xdr:colOff>0</xdr:colOff>
      <xdr:row>1040</xdr:row>
      <xdr:rowOff>0</xdr:rowOff>
    </xdr:to>
    <xdr:grpSp>
      <xdr:nvGrpSpPr>
        <xdr:cNvPr id="304" name="Group 1">
          <a:extLst>
            <a:ext uri="{FF2B5EF4-FFF2-40B4-BE49-F238E27FC236}">
              <a16:creationId xmlns:a16="http://schemas.microsoft.com/office/drawing/2014/main" xmlns="" id="{23FB0D18-6A0C-466F-8346-589A62821A93}"/>
            </a:ext>
          </a:extLst>
        </xdr:cNvPr>
        <xdr:cNvGrpSpPr>
          <a:grpSpLocks noChangeAspect="1"/>
        </xdr:cNvGrpSpPr>
      </xdr:nvGrpSpPr>
      <xdr:grpSpPr bwMode="auto">
        <a:xfrm>
          <a:off x="1619250" y="370760625"/>
          <a:ext cx="1685925" cy="714375"/>
          <a:chOff x="0" y="0"/>
          <a:chExt cx="1875" cy="1275"/>
        </a:xfrm>
      </xdr:grpSpPr>
      <xdr:sp macro="" textlink="">
        <xdr:nvSpPr>
          <xdr:cNvPr id="305" name="AutoShape 2">
            <a:extLst>
              <a:ext uri="{FF2B5EF4-FFF2-40B4-BE49-F238E27FC236}">
                <a16:creationId xmlns:a16="http://schemas.microsoft.com/office/drawing/2014/main" xmlns="" id="{75BF5A8D-B944-422B-9B2E-D590364BFE9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1036</xdr:row>
      <xdr:rowOff>0</xdr:rowOff>
    </xdr:from>
    <xdr:to>
      <xdr:col>4</xdr:col>
      <xdr:colOff>1587</xdr:colOff>
      <xdr:row>1040</xdr:row>
      <xdr:rowOff>0</xdr:rowOff>
    </xdr:to>
    <xdr:grpSp>
      <xdr:nvGrpSpPr>
        <xdr:cNvPr id="306" name="Group 1">
          <a:extLst>
            <a:ext uri="{FF2B5EF4-FFF2-40B4-BE49-F238E27FC236}">
              <a16:creationId xmlns:a16="http://schemas.microsoft.com/office/drawing/2014/main" xmlns="" id="{BCB044AC-0C3E-43B8-88B3-8B19522C348D}"/>
            </a:ext>
          </a:extLst>
        </xdr:cNvPr>
        <xdr:cNvGrpSpPr>
          <a:grpSpLocks noChangeAspect="1"/>
        </xdr:cNvGrpSpPr>
      </xdr:nvGrpSpPr>
      <xdr:grpSpPr bwMode="auto">
        <a:xfrm>
          <a:off x="1411288" y="370046250"/>
          <a:ext cx="1895474" cy="1428750"/>
          <a:chOff x="0" y="0"/>
          <a:chExt cx="1875" cy="1275"/>
        </a:xfrm>
      </xdr:grpSpPr>
      <xdr:sp macro="" textlink="">
        <xdr:nvSpPr>
          <xdr:cNvPr id="307" name="AutoShape 2">
            <a:extLst>
              <a:ext uri="{FF2B5EF4-FFF2-40B4-BE49-F238E27FC236}">
                <a16:creationId xmlns:a16="http://schemas.microsoft.com/office/drawing/2014/main" xmlns="" id="{F860596F-564F-4F09-B8AF-2D12A2D9602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1061</xdr:row>
      <xdr:rowOff>0</xdr:rowOff>
    </xdr:from>
    <xdr:to>
      <xdr:col>4</xdr:col>
      <xdr:colOff>0</xdr:colOff>
      <xdr:row>1063</xdr:row>
      <xdr:rowOff>0</xdr:rowOff>
    </xdr:to>
    <xdr:grpSp>
      <xdr:nvGrpSpPr>
        <xdr:cNvPr id="308" name="Group 1">
          <a:extLst>
            <a:ext uri="{FF2B5EF4-FFF2-40B4-BE49-F238E27FC236}">
              <a16:creationId xmlns:a16="http://schemas.microsoft.com/office/drawing/2014/main" xmlns="" id="{9D2A23A9-19DC-4CA9-B958-0C2402CDEE1C}"/>
            </a:ext>
          </a:extLst>
        </xdr:cNvPr>
        <xdr:cNvGrpSpPr>
          <a:grpSpLocks noChangeAspect="1"/>
        </xdr:cNvGrpSpPr>
      </xdr:nvGrpSpPr>
      <xdr:grpSpPr bwMode="auto">
        <a:xfrm>
          <a:off x="1619250" y="378975938"/>
          <a:ext cx="1685925" cy="714375"/>
          <a:chOff x="0" y="0"/>
          <a:chExt cx="1875" cy="1275"/>
        </a:xfrm>
      </xdr:grpSpPr>
      <xdr:sp macro="" textlink="">
        <xdr:nvSpPr>
          <xdr:cNvPr id="309" name="AutoShape 2">
            <a:extLst>
              <a:ext uri="{FF2B5EF4-FFF2-40B4-BE49-F238E27FC236}">
                <a16:creationId xmlns:a16="http://schemas.microsoft.com/office/drawing/2014/main" xmlns="" id="{76C8AE30-8167-4F8E-8CD6-D422AA447C5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1059</xdr:row>
      <xdr:rowOff>0</xdr:rowOff>
    </xdr:from>
    <xdr:to>
      <xdr:col>4</xdr:col>
      <xdr:colOff>1587</xdr:colOff>
      <xdr:row>1063</xdr:row>
      <xdr:rowOff>0</xdr:rowOff>
    </xdr:to>
    <xdr:grpSp>
      <xdr:nvGrpSpPr>
        <xdr:cNvPr id="310" name="Group 1">
          <a:extLst>
            <a:ext uri="{FF2B5EF4-FFF2-40B4-BE49-F238E27FC236}">
              <a16:creationId xmlns:a16="http://schemas.microsoft.com/office/drawing/2014/main" xmlns="" id="{2C14C946-B4A4-40B2-9C29-F13066E140B8}"/>
            </a:ext>
          </a:extLst>
        </xdr:cNvPr>
        <xdr:cNvGrpSpPr>
          <a:grpSpLocks noChangeAspect="1"/>
        </xdr:cNvGrpSpPr>
      </xdr:nvGrpSpPr>
      <xdr:grpSpPr bwMode="auto">
        <a:xfrm>
          <a:off x="1411288" y="378261563"/>
          <a:ext cx="1895474" cy="1428750"/>
          <a:chOff x="0" y="0"/>
          <a:chExt cx="1875" cy="1275"/>
        </a:xfrm>
      </xdr:grpSpPr>
      <xdr:sp macro="" textlink="">
        <xdr:nvSpPr>
          <xdr:cNvPr id="311" name="AutoShape 2">
            <a:extLst>
              <a:ext uri="{FF2B5EF4-FFF2-40B4-BE49-F238E27FC236}">
                <a16:creationId xmlns:a16="http://schemas.microsoft.com/office/drawing/2014/main" xmlns="" id="{64D4D419-A892-4264-B3D4-3D63E1E3855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1084</xdr:row>
      <xdr:rowOff>0</xdr:rowOff>
    </xdr:from>
    <xdr:to>
      <xdr:col>4</xdr:col>
      <xdr:colOff>0</xdr:colOff>
      <xdr:row>1086</xdr:row>
      <xdr:rowOff>0</xdr:rowOff>
    </xdr:to>
    <xdr:grpSp>
      <xdr:nvGrpSpPr>
        <xdr:cNvPr id="312" name="Group 1">
          <a:extLst>
            <a:ext uri="{FF2B5EF4-FFF2-40B4-BE49-F238E27FC236}">
              <a16:creationId xmlns:a16="http://schemas.microsoft.com/office/drawing/2014/main" xmlns="" id="{C2F49867-D2D5-4137-9009-EE2187103C86}"/>
            </a:ext>
          </a:extLst>
        </xdr:cNvPr>
        <xdr:cNvGrpSpPr>
          <a:grpSpLocks noChangeAspect="1"/>
        </xdr:cNvGrpSpPr>
      </xdr:nvGrpSpPr>
      <xdr:grpSpPr bwMode="auto">
        <a:xfrm>
          <a:off x="1619250" y="387191250"/>
          <a:ext cx="1685925" cy="714375"/>
          <a:chOff x="0" y="0"/>
          <a:chExt cx="1875" cy="1275"/>
        </a:xfrm>
      </xdr:grpSpPr>
      <xdr:sp macro="" textlink="">
        <xdr:nvSpPr>
          <xdr:cNvPr id="313" name="AutoShape 2">
            <a:extLst>
              <a:ext uri="{FF2B5EF4-FFF2-40B4-BE49-F238E27FC236}">
                <a16:creationId xmlns:a16="http://schemas.microsoft.com/office/drawing/2014/main" xmlns="" id="{D8C92EBB-4C21-4E57-9C94-68039A11187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1082</xdr:row>
      <xdr:rowOff>0</xdr:rowOff>
    </xdr:from>
    <xdr:to>
      <xdr:col>4</xdr:col>
      <xdr:colOff>1587</xdr:colOff>
      <xdr:row>1086</xdr:row>
      <xdr:rowOff>0</xdr:rowOff>
    </xdr:to>
    <xdr:grpSp>
      <xdr:nvGrpSpPr>
        <xdr:cNvPr id="314" name="Group 1">
          <a:extLst>
            <a:ext uri="{FF2B5EF4-FFF2-40B4-BE49-F238E27FC236}">
              <a16:creationId xmlns:a16="http://schemas.microsoft.com/office/drawing/2014/main" xmlns="" id="{FEE311E6-3F8E-43AB-8EDD-72FB49A3D611}"/>
            </a:ext>
          </a:extLst>
        </xdr:cNvPr>
        <xdr:cNvGrpSpPr>
          <a:grpSpLocks noChangeAspect="1"/>
        </xdr:cNvGrpSpPr>
      </xdr:nvGrpSpPr>
      <xdr:grpSpPr bwMode="auto">
        <a:xfrm>
          <a:off x="1411288" y="386476875"/>
          <a:ext cx="1895474" cy="1428750"/>
          <a:chOff x="0" y="0"/>
          <a:chExt cx="1875" cy="1275"/>
        </a:xfrm>
      </xdr:grpSpPr>
      <xdr:sp macro="" textlink="">
        <xdr:nvSpPr>
          <xdr:cNvPr id="315" name="AutoShape 2">
            <a:extLst>
              <a:ext uri="{FF2B5EF4-FFF2-40B4-BE49-F238E27FC236}">
                <a16:creationId xmlns:a16="http://schemas.microsoft.com/office/drawing/2014/main" xmlns="" id="{DCC0113A-6537-42E9-8987-3F6E80F7240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1107</xdr:row>
      <xdr:rowOff>0</xdr:rowOff>
    </xdr:from>
    <xdr:to>
      <xdr:col>4</xdr:col>
      <xdr:colOff>0</xdr:colOff>
      <xdr:row>1109</xdr:row>
      <xdr:rowOff>0</xdr:rowOff>
    </xdr:to>
    <xdr:grpSp>
      <xdr:nvGrpSpPr>
        <xdr:cNvPr id="316" name="Group 1">
          <a:extLst>
            <a:ext uri="{FF2B5EF4-FFF2-40B4-BE49-F238E27FC236}">
              <a16:creationId xmlns:a16="http://schemas.microsoft.com/office/drawing/2014/main" xmlns="" id="{3F0198CC-8979-42AE-86F9-EFDF5774D6F1}"/>
            </a:ext>
          </a:extLst>
        </xdr:cNvPr>
        <xdr:cNvGrpSpPr>
          <a:grpSpLocks noChangeAspect="1"/>
        </xdr:cNvGrpSpPr>
      </xdr:nvGrpSpPr>
      <xdr:grpSpPr bwMode="auto">
        <a:xfrm>
          <a:off x="1619250" y="395406563"/>
          <a:ext cx="1685925" cy="714375"/>
          <a:chOff x="0" y="0"/>
          <a:chExt cx="1875" cy="1275"/>
        </a:xfrm>
      </xdr:grpSpPr>
      <xdr:sp macro="" textlink="">
        <xdr:nvSpPr>
          <xdr:cNvPr id="317" name="AutoShape 2">
            <a:extLst>
              <a:ext uri="{FF2B5EF4-FFF2-40B4-BE49-F238E27FC236}">
                <a16:creationId xmlns:a16="http://schemas.microsoft.com/office/drawing/2014/main" xmlns="" id="{1E600AC6-84B3-451D-BEFA-0553B85C0C6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1105</xdr:row>
      <xdr:rowOff>0</xdr:rowOff>
    </xdr:from>
    <xdr:to>
      <xdr:col>4</xdr:col>
      <xdr:colOff>1587</xdr:colOff>
      <xdr:row>1109</xdr:row>
      <xdr:rowOff>0</xdr:rowOff>
    </xdr:to>
    <xdr:grpSp>
      <xdr:nvGrpSpPr>
        <xdr:cNvPr id="318" name="Group 1">
          <a:extLst>
            <a:ext uri="{FF2B5EF4-FFF2-40B4-BE49-F238E27FC236}">
              <a16:creationId xmlns:a16="http://schemas.microsoft.com/office/drawing/2014/main" xmlns="" id="{F9742763-F8DD-4920-9E98-A2F5EA3C8D39}"/>
            </a:ext>
          </a:extLst>
        </xdr:cNvPr>
        <xdr:cNvGrpSpPr>
          <a:grpSpLocks noChangeAspect="1"/>
        </xdr:cNvGrpSpPr>
      </xdr:nvGrpSpPr>
      <xdr:grpSpPr bwMode="auto">
        <a:xfrm>
          <a:off x="1411288" y="394692188"/>
          <a:ext cx="1895474" cy="1428750"/>
          <a:chOff x="0" y="0"/>
          <a:chExt cx="1875" cy="1275"/>
        </a:xfrm>
      </xdr:grpSpPr>
      <xdr:sp macro="" textlink="">
        <xdr:nvSpPr>
          <xdr:cNvPr id="319" name="AutoShape 2">
            <a:extLst>
              <a:ext uri="{FF2B5EF4-FFF2-40B4-BE49-F238E27FC236}">
                <a16:creationId xmlns:a16="http://schemas.microsoft.com/office/drawing/2014/main" xmlns="" id="{A2055F46-7E2F-42F3-B9B9-7D14BCE77AA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0</xdr:colOff>
      <xdr:row>624</xdr:row>
      <xdr:rowOff>0</xdr:rowOff>
    </xdr:from>
    <xdr:to>
      <xdr:col>4</xdr:col>
      <xdr:colOff>0</xdr:colOff>
      <xdr:row>626</xdr:row>
      <xdr:rowOff>0</xdr:rowOff>
    </xdr:to>
    <xdr:grpSp>
      <xdr:nvGrpSpPr>
        <xdr:cNvPr id="320" name="Group 1">
          <a:extLst>
            <a:ext uri="{FF2B5EF4-FFF2-40B4-BE49-F238E27FC236}">
              <a16:creationId xmlns:a16="http://schemas.microsoft.com/office/drawing/2014/main" xmlns="" id="{F585AFF3-66CB-43F0-9DB0-4985A174A777}"/>
            </a:ext>
          </a:extLst>
        </xdr:cNvPr>
        <xdr:cNvGrpSpPr>
          <a:grpSpLocks noChangeAspect="1"/>
        </xdr:cNvGrpSpPr>
      </xdr:nvGrpSpPr>
      <xdr:grpSpPr bwMode="auto">
        <a:xfrm>
          <a:off x="1619250" y="222885000"/>
          <a:ext cx="1685925" cy="714375"/>
          <a:chOff x="0" y="0"/>
          <a:chExt cx="1875" cy="1275"/>
        </a:xfrm>
      </xdr:grpSpPr>
      <xdr:sp macro="" textlink="">
        <xdr:nvSpPr>
          <xdr:cNvPr id="321" name="AutoShape 2">
            <a:extLst>
              <a:ext uri="{FF2B5EF4-FFF2-40B4-BE49-F238E27FC236}">
                <a16:creationId xmlns:a16="http://schemas.microsoft.com/office/drawing/2014/main" xmlns="" id="{A6EBCCEF-11B5-4B75-86D1-0BF5EBFA69C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520700</xdr:colOff>
      <xdr:row>622</xdr:row>
      <xdr:rowOff>0</xdr:rowOff>
    </xdr:from>
    <xdr:to>
      <xdr:col>4</xdr:col>
      <xdr:colOff>1587</xdr:colOff>
      <xdr:row>626</xdr:row>
      <xdr:rowOff>0</xdr:rowOff>
    </xdr:to>
    <xdr:grpSp>
      <xdr:nvGrpSpPr>
        <xdr:cNvPr id="322" name="Group 1">
          <a:extLst>
            <a:ext uri="{FF2B5EF4-FFF2-40B4-BE49-F238E27FC236}">
              <a16:creationId xmlns:a16="http://schemas.microsoft.com/office/drawing/2014/main" xmlns="" id="{6931A803-9DFA-4479-9AE9-094F1FCA101D}"/>
            </a:ext>
          </a:extLst>
        </xdr:cNvPr>
        <xdr:cNvGrpSpPr>
          <a:grpSpLocks noChangeAspect="1"/>
        </xdr:cNvGrpSpPr>
      </xdr:nvGrpSpPr>
      <xdr:grpSpPr bwMode="auto">
        <a:xfrm>
          <a:off x="1411288" y="222170625"/>
          <a:ext cx="1895474" cy="1428750"/>
          <a:chOff x="0" y="0"/>
          <a:chExt cx="1875" cy="1275"/>
        </a:xfrm>
      </xdr:grpSpPr>
      <xdr:sp macro="" textlink="">
        <xdr:nvSpPr>
          <xdr:cNvPr id="323" name="AutoShape 2">
            <a:extLst>
              <a:ext uri="{FF2B5EF4-FFF2-40B4-BE49-F238E27FC236}">
                <a16:creationId xmlns:a16="http://schemas.microsoft.com/office/drawing/2014/main" xmlns="" id="{C10D5B14-EE74-457F-B10A-81ACFB12975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875" cy="1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9"/>
  <sheetViews>
    <sheetView tabSelected="1" workbookViewId="0">
      <selection activeCell="C10" sqref="C10:N12"/>
    </sheetView>
  </sheetViews>
  <sheetFormatPr defaultRowHeight="15" x14ac:dyDescent="0.25"/>
  <cols>
    <col min="1" max="1" width="4.85546875" customWidth="1"/>
    <col min="2" max="2" width="4" customWidth="1"/>
    <col min="3" max="3" width="10.140625" customWidth="1"/>
    <col min="8" max="8" width="15.140625" customWidth="1"/>
    <col min="13" max="13" width="13.140625" customWidth="1"/>
    <col min="14" max="14" width="10.5703125" customWidth="1"/>
  </cols>
  <sheetData>
    <row r="1" spans="3:14" ht="5.25" customHeight="1" thickBot="1" x14ac:dyDescent="0.5"/>
    <row r="2" spans="3:14" ht="37.5" customHeight="1" thickBot="1" x14ac:dyDescent="0.5">
      <c r="C2" s="484" t="s">
        <v>147</v>
      </c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6"/>
    </row>
    <row r="3" spans="3:14" ht="36.4" customHeight="1" thickBot="1" x14ac:dyDescent="0.5">
      <c r="C3" s="487" t="s">
        <v>161</v>
      </c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3:14" ht="14.25" customHeight="1" x14ac:dyDescent="0.25">
      <c r="C4" s="490" t="s">
        <v>174</v>
      </c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2"/>
    </row>
    <row r="5" spans="3:14" ht="14.25" customHeight="1" x14ac:dyDescent="0.25">
      <c r="C5" s="493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5"/>
    </row>
    <row r="6" spans="3:14" ht="14.25" customHeight="1" x14ac:dyDescent="0.25">
      <c r="C6" s="493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5"/>
    </row>
    <row r="7" spans="3:14" ht="14.25" customHeight="1" x14ac:dyDescent="0.25">
      <c r="C7" s="493"/>
      <c r="D7" s="494"/>
      <c r="E7" s="494"/>
      <c r="F7" s="494"/>
      <c r="G7" s="494"/>
      <c r="H7" s="494"/>
      <c r="I7" s="494"/>
      <c r="J7" s="494"/>
      <c r="K7" s="494"/>
      <c r="L7" s="494"/>
      <c r="M7" s="494"/>
      <c r="N7" s="495"/>
    </row>
    <row r="8" spans="3:14" ht="14.25" customHeight="1" x14ac:dyDescent="0.25">
      <c r="C8" s="493"/>
      <c r="D8" s="494"/>
      <c r="E8" s="494"/>
      <c r="F8" s="494"/>
      <c r="G8" s="494"/>
      <c r="H8" s="494"/>
      <c r="I8" s="494"/>
      <c r="J8" s="494"/>
      <c r="K8" s="494"/>
      <c r="L8" s="494"/>
      <c r="M8" s="494"/>
      <c r="N8" s="495"/>
    </row>
    <row r="9" spans="3:14" ht="128.25" customHeight="1" x14ac:dyDescent="0.25">
      <c r="C9" s="493"/>
      <c r="D9" s="494"/>
      <c r="E9" s="494"/>
      <c r="F9" s="494"/>
      <c r="G9" s="494"/>
      <c r="H9" s="494"/>
      <c r="I9" s="494"/>
      <c r="J9" s="494"/>
      <c r="K9" s="494"/>
      <c r="L9" s="494"/>
      <c r="M9" s="494"/>
      <c r="N9" s="495"/>
    </row>
    <row r="10" spans="3:14" ht="14.25" customHeight="1" x14ac:dyDescent="0.25">
      <c r="C10" s="472" t="s">
        <v>175</v>
      </c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4"/>
    </row>
    <row r="11" spans="3:14" x14ac:dyDescent="0.25">
      <c r="C11" s="472"/>
      <c r="D11" s="473"/>
      <c r="E11" s="473"/>
      <c r="F11" s="473"/>
      <c r="G11" s="473"/>
      <c r="H11" s="473"/>
      <c r="I11" s="473"/>
      <c r="J11" s="473"/>
      <c r="K11" s="473"/>
      <c r="L11" s="473"/>
      <c r="M11" s="473"/>
      <c r="N11" s="474"/>
    </row>
    <row r="12" spans="3:14" ht="39.75" customHeight="1" x14ac:dyDescent="0.25">
      <c r="C12" s="472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4"/>
    </row>
    <row r="13" spans="3:14" ht="65.650000000000006" customHeight="1" thickBot="1" x14ac:dyDescent="0.3">
      <c r="C13" s="475" t="s">
        <v>179</v>
      </c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7"/>
    </row>
    <row r="14" spans="3:14" ht="45.4" customHeight="1" thickTop="1" thickBot="1" x14ac:dyDescent="0.5">
      <c r="C14" s="496" t="s">
        <v>178</v>
      </c>
      <c r="D14" s="497"/>
      <c r="E14" s="497"/>
      <c r="F14" s="497"/>
      <c r="G14" s="497"/>
      <c r="H14" s="497"/>
      <c r="I14" s="497"/>
      <c r="J14" s="497"/>
      <c r="K14" s="497"/>
      <c r="L14" s="497"/>
      <c r="M14" s="497"/>
      <c r="N14" s="498"/>
    </row>
    <row r="15" spans="3:14" ht="27.6" customHeight="1" thickTop="1" x14ac:dyDescent="0.25">
      <c r="C15" s="478" t="s">
        <v>157</v>
      </c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80"/>
    </row>
    <row r="16" spans="3:14" ht="22.5" customHeight="1" thickBot="1" x14ac:dyDescent="0.3">
      <c r="C16" s="481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3"/>
    </row>
    <row r="17" spans="13:14" thickTop="1" thickBot="1" x14ac:dyDescent="0.5"/>
    <row r="18" spans="13:14" ht="16.5" thickTop="1" thickBot="1" x14ac:dyDescent="0.3">
      <c r="M18" s="157" t="s">
        <v>140</v>
      </c>
      <c r="N18" s="157" t="s">
        <v>167</v>
      </c>
    </row>
    <row r="19" spans="13:14" ht="15.75" thickTop="1" x14ac:dyDescent="0.25"/>
  </sheetData>
  <sheetProtection algorithmName="SHA-512" hashValue="UCSIXzA5feuAUrS2CAXxb69s2ioKMU66NMwhK9HBYisuk4DI2Hb2lbtRd51bWb7Fd9XcXvkVJFHoNfURFlvL1A==" saltValue="G/LJvfqdwHl8cFKAChG7zg==" spinCount="100000" sheet="1" objects="1" scenarios="1"/>
  <mergeCells count="7">
    <mergeCell ref="C10:N12"/>
    <mergeCell ref="C13:N13"/>
    <mergeCell ref="C15:N16"/>
    <mergeCell ref="C2:N2"/>
    <mergeCell ref="C3:N3"/>
    <mergeCell ref="C4:N9"/>
    <mergeCell ref="C14:N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40"/>
  <sheetViews>
    <sheetView zoomScale="75" zoomScaleNormal="75" workbookViewId="0">
      <pane xSplit="12" ySplit="10" topLeftCell="M11" activePane="bottomRight" state="frozen"/>
      <selection pane="topRight" activeCell="M1" sqref="M1"/>
      <selection pane="bottomLeft" activeCell="A11" sqref="A11"/>
      <selection pane="bottomRight" activeCell="G19" sqref="G19"/>
    </sheetView>
  </sheetViews>
  <sheetFormatPr defaultRowHeight="15" x14ac:dyDescent="0.25"/>
  <cols>
    <col min="1" max="1" width="8.140625" customWidth="1"/>
    <col min="2" max="2" width="6.85546875" customWidth="1"/>
    <col min="3" max="3" width="3.140625" customWidth="1"/>
    <col min="4" max="4" width="24.140625" customWidth="1"/>
    <col min="5" max="5" width="6.42578125" customWidth="1"/>
    <col min="6" max="6" width="8.5703125" customWidth="1"/>
    <col min="7" max="7" width="9.7109375" customWidth="1"/>
    <col min="8" max="8" width="9" customWidth="1"/>
    <col min="9" max="9" width="12.7109375" customWidth="1"/>
    <col min="10" max="10" width="11.140625" customWidth="1"/>
    <col min="11" max="11" width="10.7109375" customWidth="1"/>
    <col min="12" max="12" width="12.85546875" customWidth="1"/>
    <col min="13" max="13" width="14.140625" customWidth="1"/>
    <col min="14" max="37" width="11.5703125" customWidth="1"/>
  </cols>
  <sheetData>
    <row r="1" spans="1:37" ht="5.0999999999999996" customHeight="1" x14ac:dyDescent="0.45"/>
    <row r="2" spans="1:37" ht="3.6" customHeight="1" x14ac:dyDescent="0.25"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</row>
    <row r="3" spans="1:37" ht="3.75" customHeight="1" x14ac:dyDescent="0.25"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</row>
    <row r="4" spans="1:37" ht="5.0999999999999996" customHeight="1" x14ac:dyDescent="0.25">
      <c r="C4" s="1"/>
      <c r="F4" s="2"/>
      <c r="G4" s="2"/>
      <c r="H4" s="2"/>
      <c r="I4" s="2"/>
      <c r="J4" s="3"/>
      <c r="K4" s="3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</row>
    <row r="5" spans="1:37" ht="2.25" customHeight="1" thickBot="1" x14ac:dyDescent="0.5">
      <c r="C5" s="1"/>
      <c r="F5" s="2"/>
      <c r="G5" s="2"/>
      <c r="H5" s="2"/>
      <c r="I5" s="2"/>
      <c r="J5" s="2"/>
      <c r="K5" s="2"/>
      <c r="L5" s="2"/>
      <c r="M5" s="2"/>
      <c r="N5" s="2"/>
    </row>
    <row r="6" spans="1:37" ht="33.6" customHeight="1" thickBot="1" x14ac:dyDescent="0.5">
      <c r="C6" s="1"/>
      <c r="D6" s="499" t="s">
        <v>0</v>
      </c>
      <c r="E6" s="500"/>
      <c r="F6" s="501"/>
      <c r="G6" s="287" t="s">
        <v>159</v>
      </c>
      <c r="H6" s="504">
        <v>45016</v>
      </c>
      <c r="I6" s="505"/>
      <c r="J6" s="2"/>
      <c r="K6" s="506" t="s">
        <v>170</v>
      </c>
      <c r="L6" s="507"/>
      <c r="M6" s="453">
        <v>0.3</v>
      </c>
      <c r="N6" s="2"/>
      <c r="T6" s="278"/>
      <c r="U6" s="278"/>
      <c r="V6" s="278"/>
      <c r="W6" s="278"/>
      <c r="X6" s="279"/>
      <c r="Y6" s="503"/>
      <c r="Z6" s="503"/>
      <c r="AA6" s="503"/>
    </row>
    <row r="7" spans="1:37" ht="24.6" hidden="1" customHeight="1" x14ac:dyDescent="0.6">
      <c r="C7" s="1"/>
      <c r="D7" s="4"/>
      <c r="E7" s="5"/>
      <c r="F7" s="6"/>
      <c r="G7" s="7"/>
      <c r="H7" s="181"/>
      <c r="I7" s="181"/>
      <c r="J7" s="181"/>
      <c r="K7" s="7"/>
      <c r="L7" s="2"/>
      <c r="M7" s="2"/>
      <c r="N7" s="2"/>
    </row>
    <row r="8" spans="1:37" ht="30" hidden="1" x14ac:dyDescent="0.5">
      <c r="C8" s="1"/>
      <c r="E8" s="4"/>
      <c r="F8" s="7"/>
      <c r="G8" s="7"/>
      <c r="H8" s="7"/>
      <c r="I8" s="7"/>
      <c r="J8" s="7"/>
      <c r="K8" s="7"/>
      <c r="L8" s="2"/>
      <c r="M8" s="2"/>
      <c r="N8" s="2"/>
    </row>
    <row r="9" spans="1:37" ht="9.6" customHeight="1" thickBot="1" x14ac:dyDescent="0.5">
      <c r="C9" s="1"/>
      <c r="F9" s="2"/>
      <c r="G9" s="2"/>
      <c r="H9" s="2"/>
      <c r="I9" s="2"/>
      <c r="J9" s="2"/>
      <c r="K9" s="2"/>
      <c r="L9" s="2"/>
      <c r="M9" s="2"/>
      <c r="N9" s="8"/>
      <c r="O9" s="24"/>
      <c r="P9" s="177"/>
      <c r="Q9" s="178"/>
      <c r="R9" s="177"/>
      <c r="S9" s="179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9"/>
    </row>
    <row r="10" spans="1:37" ht="78.599999999999994" customHeight="1" thickTop="1" thickBot="1" x14ac:dyDescent="0.5">
      <c r="A10" s="55" t="s">
        <v>1</v>
      </c>
      <c r="B10" s="55" t="s">
        <v>40</v>
      </c>
      <c r="C10" s="98" t="s">
        <v>99</v>
      </c>
      <c r="D10" s="102" t="s">
        <v>2</v>
      </c>
      <c r="E10" s="55" t="s">
        <v>3</v>
      </c>
      <c r="F10" s="103" t="s">
        <v>158</v>
      </c>
      <c r="G10" s="104" t="s">
        <v>166</v>
      </c>
      <c r="H10" s="105" t="s">
        <v>134</v>
      </c>
      <c r="I10" s="106" t="s">
        <v>4</v>
      </c>
      <c r="J10" s="107" t="s">
        <v>118</v>
      </c>
      <c r="K10" s="107" t="s">
        <v>119</v>
      </c>
      <c r="L10" s="108" t="s">
        <v>5</v>
      </c>
      <c r="M10" s="109" t="s">
        <v>6</v>
      </c>
      <c r="N10" s="101" t="s">
        <v>136</v>
      </c>
      <c r="O10" s="11" t="s">
        <v>7</v>
      </c>
      <c r="P10" s="11" t="s">
        <v>9</v>
      </c>
      <c r="Q10" s="11" t="s">
        <v>10</v>
      </c>
      <c r="R10" s="11" t="s">
        <v>11</v>
      </c>
      <c r="S10" s="11" t="s">
        <v>12</v>
      </c>
      <c r="T10" s="11" t="s">
        <v>13</v>
      </c>
      <c r="U10" s="11" t="s">
        <v>14</v>
      </c>
      <c r="V10" s="11" t="s">
        <v>15</v>
      </c>
      <c r="W10" s="11" t="s">
        <v>16</v>
      </c>
      <c r="X10" s="11" t="s">
        <v>17</v>
      </c>
      <c r="Y10" s="11" t="s">
        <v>18</v>
      </c>
      <c r="Z10" s="11" t="s">
        <v>19</v>
      </c>
      <c r="AA10" s="11" t="s">
        <v>20</v>
      </c>
      <c r="AB10" s="11" t="s">
        <v>21</v>
      </c>
      <c r="AC10" s="11" t="s">
        <v>22</v>
      </c>
      <c r="AD10" s="11" t="s">
        <v>23</v>
      </c>
      <c r="AE10" s="11" t="s">
        <v>24</v>
      </c>
      <c r="AF10" s="11" t="s">
        <v>25</v>
      </c>
      <c r="AG10" s="11" t="s">
        <v>26</v>
      </c>
      <c r="AH10" s="11" t="s">
        <v>27</v>
      </c>
      <c r="AI10" s="11" t="s">
        <v>28</v>
      </c>
      <c r="AJ10" s="11" t="s">
        <v>29</v>
      </c>
      <c r="AK10" s="12" t="s">
        <v>153</v>
      </c>
    </row>
    <row r="11" spans="1:37" ht="15.75" thickTop="1" x14ac:dyDescent="0.45">
      <c r="A11" s="57"/>
      <c r="B11" s="57" t="s">
        <v>100</v>
      </c>
      <c r="C11" s="111">
        <v>1</v>
      </c>
      <c r="D11" s="79"/>
      <c r="E11" s="87"/>
      <c r="F11" s="454"/>
      <c r="G11" s="462">
        <f>+$M$6</f>
        <v>0.3</v>
      </c>
      <c r="H11" s="182"/>
      <c r="I11" s="407">
        <f>G11*F11</f>
        <v>0</v>
      </c>
      <c r="J11" s="408">
        <f>+AK11</f>
        <v>0</v>
      </c>
      <c r="K11" s="366">
        <f>+SOST.COLL.!BD4</f>
        <v>0</v>
      </c>
      <c r="L11" s="367">
        <f t="shared" ref="L11:L59" si="0">+I11-J11</f>
        <v>0</v>
      </c>
      <c r="M11" s="373" t="str">
        <f>IF(L11&lt;0,"Errore!!"," ")</f>
        <v xml:space="preserve"> </v>
      </c>
      <c r="N11" s="377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1">
        <f t="shared" ref="AK11:AK42" si="1">SUM(N11:AJ11)</f>
        <v>0</v>
      </c>
    </row>
    <row r="12" spans="1:37" ht="15.4" x14ac:dyDescent="0.45">
      <c r="A12" s="58"/>
      <c r="B12" s="58" t="s">
        <v>100</v>
      </c>
      <c r="C12" s="13">
        <v>2</v>
      </c>
      <c r="D12" s="97"/>
      <c r="E12" s="82"/>
      <c r="F12" s="455"/>
      <c r="G12" s="462">
        <f>+$M$6</f>
        <v>0.3</v>
      </c>
      <c r="H12" s="14"/>
      <c r="I12" s="409">
        <f>G12*F12</f>
        <v>0</v>
      </c>
      <c r="J12" s="410">
        <f t="shared" ref="J12:J59" si="2">+AK12</f>
        <v>0</v>
      </c>
      <c r="K12" s="183">
        <f>+SOST.COLL.!BD5</f>
        <v>0</v>
      </c>
      <c r="L12" s="368">
        <f t="shared" si="0"/>
        <v>0</v>
      </c>
      <c r="M12" s="373" t="str">
        <f t="shared" ref="M12:M59" si="3">IF(L12&lt;0,"Errore!!"," ")</f>
        <v xml:space="preserve"> </v>
      </c>
      <c r="N12" s="378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1">
        <f t="shared" si="1"/>
        <v>0</v>
      </c>
    </row>
    <row r="13" spans="1:37" ht="15.4" x14ac:dyDescent="0.45">
      <c r="A13" s="58"/>
      <c r="B13" s="58" t="s">
        <v>100</v>
      </c>
      <c r="C13" s="13">
        <v>3</v>
      </c>
      <c r="D13" s="97"/>
      <c r="E13" s="83"/>
      <c r="F13" s="455"/>
      <c r="G13" s="462">
        <f t="shared" ref="G13:G59" si="4">+$M$6</f>
        <v>0.3</v>
      </c>
      <c r="H13" s="14"/>
      <c r="I13" s="409">
        <f t="shared" ref="I13:I59" si="5">G13*F13</f>
        <v>0</v>
      </c>
      <c r="J13" s="410">
        <f t="shared" si="2"/>
        <v>0</v>
      </c>
      <c r="K13" s="183">
        <f>+SOST.COLL.!BD6</f>
        <v>0</v>
      </c>
      <c r="L13" s="368">
        <f t="shared" si="0"/>
        <v>0</v>
      </c>
      <c r="M13" s="373" t="str">
        <f t="shared" si="3"/>
        <v xml:space="preserve"> </v>
      </c>
      <c r="N13" s="378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1">
        <f t="shared" si="1"/>
        <v>0</v>
      </c>
    </row>
    <row r="14" spans="1:37" ht="15.4" x14ac:dyDescent="0.45">
      <c r="A14" s="58"/>
      <c r="B14" s="58" t="s">
        <v>100</v>
      </c>
      <c r="C14" s="13">
        <v>4</v>
      </c>
      <c r="D14" s="97"/>
      <c r="E14" s="82"/>
      <c r="F14" s="455"/>
      <c r="G14" s="462">
        <f t="shared" si="4"/>
        <v>0.3</v>
      </c>
      <c r="H14" s="14"/>
      <c r="I14" s="409">
        <f t="shared" si="5"/>
        <v>0</v>
      </c>
      <c r="J14" s="410">
        <f t="shared" si="2"/>
        <v>0</v>
      </c>
      <c r="K14" s="183">
        <f>+SOST.COLL.!BD7</f>
        <v>0</v>
      </c>
      <c r="L14" s="368">
        <f t="shared" si="0"/>
        <v>0</v>
      </c>
      <c r="M14" s="373" t="str">
        <f t="shared" si="3"/>
        <v xml:space="preserve"> </v>
      </c>
      <c r="N14" s="378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1">
        <f t="shared" si="1"/>
        <v>0</v>
      </c>
    </row>
    <row r="15" spans="1:37" ht="15.4" x14ac:dyDescent="0.45">
      <c r="A15" s="58"/>
      <c r="B15" s="58" t="s">
        <v>100</v>
      </c>
      <c r="C15" s="13">
        <v>5</v>
      </c>
      <c r="D15" s="97"/>
      <c r="E15" s="83"/>
      <c r="F15" s="455"/>
      <c r="G15" s="462">
        <f t="shared" si="4"/>
        <v>0.3</v>
      </c>
      <c r="H15" s="14"/>
      <c r="I15" s="409">
        <f t="shared" si="5"/>
        <v>0</v>
      </c>
      <c r="J15" s="410">
        <f t="shared" si="2"/>
        <v>0</v>
      </c>
      <c r="K15" s="183">
        <f>+SOST.COLL.!BD8</f>
        <v>0</v>
      </c>
      <c r="L15" s="368">
        <f t="shared" si="0"/>
        <v>0</v>
      </c>
      <c r="M15" s="373" t="str">
        <f t="shared" si="3"/>
        <v xml:space="preserve"> </v>
      </c>
      <c r="N15" s="378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1">
        <f t="shared" si="1"/>
        <v>0</v>
      </c>
    </row>
    <row r="16" spans="1:37" ht="15.4" x14ac:dyDescent="0.45">
      <c r="A16" s="58"/>
      <c r="B16" s="58" t="s">
        <v>100</v>
      </c>
      <c r="C16" s="13">
        <v>6</v>
      </c>
      <c r="D16" s="97"/>
      <c r="E16" s="82"/>
      <c r="F16" s="455"/>
      <c r="G16" s="462">
        <f t="shared" si="4"/>
        <v>0.3</v>
      </c>
      <c r="H16" s="14"/>
      <c r="I16" s="409">
        <f t="shared" si="5"/>
        <v>0</v>
      </c>
      <c r="J16" s="410">
        <f t="shared" si="2"/>
        <v>0</v>
      </c>
      <c r="K16" s="183">
        <f>+SOST.COLL.!BD9</f>
        <v>0</v>
      </c>
      <c r="L16" s="368">
        <f t="shared" si="0"/>
        <v>0</v>
      </c>
      <c r="M16" s="373" t="str">
        <f t="shared" si="3"/>
        <v xml:space="preserve"> </v>
      </c>
      <c r="N16" s="378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1">
        <f t="shared" si="1"/>
        <v>0</v>
      </c>
    </row>
    <row r="17" spans="1:37" ht="15.4" x14ac:dyDescent="0.45">
      <c r="A17" s="58"/>
      <c r="B17" s="58" t="s">
        <v>100</v>
      </c>
      <c r="C17" s="13">
        <v>7</v>
      </c>
      <c r="D17" s="97"/>
      <c r="E17" s="83"/>
      <c r="F17" s="455"/>
      <c r="G17" s="462">
        <f t="shared" si="4"/>
        <v>0.3</v>
      </c>
      <c r="H17" s="14"/>
      <c r="I17" s="409">
        <f t="shared" si="5"/>
        <v>0</v>
      </c>
      <c r="J17" s="410">
        <f t="shared" si="2"/>
        <v>0</v>
      </c>
      <c r="K17" s="183">
        <f>+SOST.COLL.!BD10</f>
        <v>0</v>
      </c>
      <c r="L17" s="368">
        <f t="shared" si="0"/>
        <v>0</v>
      </c>
      <c r="M17" s="373" t="str">
        <f t="shared" si="3"/>
        <v xml:space="preserve"> </v>
      </c>
      <c r="N17" s="378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1">
        <f t="shared" si="1"/>
        <v>0</v>
      </c>
    </row>
    <row r="18" spans="1:37" ht="15.4" x14ac:dyDescent="0.45">
      <c r="A18" s="58"/>
      <c r="B18" s="58" t="s">
        <v>100</v>
      </c>
      <c r="C18" s="13">
        <v>8</v>
      </c>
      <c r="D18" s="97"/>
      <c r="E18" s="82"/>
      <c r="F18" s="455"/>
      <c r="G18" s="462">
        <f t="shared" si="4"/>
        <v>0.3</v>
      </c>
      <c r="H18" s="14"/>
      <c r="I18" s="409">
        <f t="shared" si="5"/>
        <v>0</v>
      </c>
      <c r="J18" s="410">
        <f t="shared" si="2"/>
        <v>0</v>
      </c>
      <c r="K18" s="183">
        <f>+SOST.COLL.!BD11</f>
        <v>0</v>
      </c>
      <c r="L18" s="368">
        <f t="shared" si="0"/>
        <v>0</v>
      </c>
      <c r="M18" s="373" t="str">
        <f t="shared" si="3"/>
        <v xml:space="preserve"> </v>
      </c>
      <c r="N18" s="378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1">
        <f t="shared" si="1"/>
        <v>0</v>
      </c>
    </row>
    <row r="19" spans="1:37" ht="15.4" x14ac:dyDescent="0.45">
      <c r="A19" s="58"/>
      <c r="B19" s="58" t="s">
        <v>100</v>
      </c>
      <c r="C19" s="13">
        <v>9</v>
      </c>
      <c r="D19" s="97"/>
      <c r="E19" s="83"/>
      <c r="F19" s="455"/>
      <c r="G19" s="462">
        <f t="shared" si="4"/>
        <v>0.3</v>
      </c>
      <c r="H19" s="14"/>
      <c r="I19" s="409">
        <f t="shared" si="5"/>
        <v>0</v>
      </c>
      <c r="J19" s="410">
        <f t="shared" si="2"/>
        <v>0</v>
      </c>
      <c r="K19" s="183">
        <f>+SOST.COLL.!BD12</f>
        <v>0</v>
      </c>
      <c r="L19" s="368">
        <f t="shared" si="0"/>
        <v>0</v>
      </c>
      <c r="M19" s="373" t="str">
        <f t="shared" si="3"/>
        <v xml:space="preserve"> </v>
      </c>
      <c r="N19" s="378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1">
        <f t="shared" si="1"/>
        <v>0</v>
      </c>
    </row>
    <row r="20" spans="1:37" ht="15.4" x14ac:dyDescent="0.45">
      <c r="A20" s="58"/>
      <c r="B20" s="58" t="s">
        <v>100</v>
      </c>
      <c r="C20" s="13">
        <v>10</v>
      </c>
      <c r="D20" s="97"/>
      <c r="E20" s="82"/>
      <c r="F20" s="455"/>
      <c r="G20" s="462">
        <f t="shared" si="4"/>
        <v>0.3</v>
      </c>
      <c r="H20" s="14"/>
      <c r="I20" s="409">
        <f t="shared" si="5"/>
        <v>0</v>
      </c>
      <c r="J20" s="410">
        <f t="shared" si="2"/>
        <v>0</v>
      </c>
      <c r="K20" s="183">
        <f>+SOST.COLL.!BD13</f>
        <v>0</v>
      </c>
      <c r="L20" s="368">
        <f t="shared" si="0"/>
        <v>0</v>
      </c>
      <c r="M20" s="373" t="str">
        <f t="shared" si="3"/>
        <v xml:space="preserve"> </v>
      </c>
      <c r="N20" s="378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1">
        <f t="shared" si="1"/>
        <v>0</v>
      </c>
    </row>
    <row r="21" spans="1:37" ht="15.4" x14ac:dyDescent="0.45">
      <c r="A21" s="58"/>
      <c r="B21" s="58" t="s">
        <v>100</v>
      </c>
      <c r="C21" s="13">
        <v>11</v>
      </c>
      <c r="D21" s="97"/>
      <c r="E21" s="83"/>
      <c r="F21" s="455"/>
      <c r="G21" s="462">
        <f t="shared" si="4"/>
        <v>0.3</v>
      </c>
      <c r="H21" s="14"/>
      <c r="I21" s="409">
        <f t="shared" si="5"/>
        <v>0</v>
      </c>
      <c r="J21" s="410">
        <f t="shared" si="2"/>
        <v>0</v>
      </c>
      <c r="K21" s="183">
        <f>+SOST.COLL.!BD14</f>
        <v>0</v>
      </c>
      <c r="L21" s="368">
        <f t="shared" si="0"/>
        <v>0</v>
      </c>
      <c r="M21" s="373" t="str">
        <f t="shared" si="3"/>
        <v xml:space="preserve"> </v>
      </c>
      <c r="N21" s="378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1">
        <f t="shared" si="1"/>
        <v>0</v>
      </c>
    </row>
    <row r="22" spans="1:37" ht="15.4" x14ac:dyDescent="0.45">
      <c r="A22" s="58"/>
      <c r="B22" s="58" t="s">
        <v>100</v>
      </c>
      <c r="C22" s="13">
        <v>12</v>
      </c>
      <c r="D22" s="97"/>
      <c r="E22" s="83"/>
      <c r="F22" s="455"/>
      <c r="G22" s="462">
        <f t="shared" si="4"/>
        <v>0.3</v>
      </c>
      <c r="H22" s="14"/>
      <c r="I22" s="409">
        <f t="shared" si="5"/>
        <v>0</v>
      </c>
      <c r="J22" s="410">
        <f t="shared" si="2"/>
        <v>0</v>
      </c>
      <c r="K22" s="183">
        <f>+SOST.COLL.!BD15</f>
        <v>0</v>
      </c>
      <c r="L22" s="368">
        <f t="shared" si="0"/>
        <v>0</v>
      </c>
      <c r="M22" s="373" t="str">
        <f t="shared" si="3"/>
        <v xml:space="preserve"> </v>
      </c>
      <c r="N22" s="378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1">
        <f t="shared" si="1"/>
        <v>0</v>
      </c>
    </row>
    <row r="23" spans="1:37" ht="15.4" x14ac:dyDescent="0.45">
      <c r="A23" s="58"/>
      <c r="B23" s="58" t="s">
        <v>100</v>
      </c>
      <c r="C23" s="13">
        <v>13</v>
      </c>
      <c r="D23" s="97"/>
      <c r="E23" s="83"/>
      <c r="F23" s="455"/>
      <c r="G23" s="462">
        <f t="shared" si="4"/>
        <v>0.3</v>
      </c>
      <c r="H23" s="14"/>
      <c r="I23" s="409">
        <f t="shared" si="5"/>
        <v>0</v>
      </c>
      <c r="J23" s="410">
        <f t="shared" si="2"/>
        <v>0</v>
      </c>
      <c r="K23" s="183">
        <f>+SOST.COLL.!BD16</f>
        <v>0</v>
      </c>
      <c r="L23" s="368">
        <f t="shared" si="0"/>
        <v>0</v>
      </c>
      <c r="M23" s="373" t="str">
        <f t="shared" si="3"/>
        <v xml:space="preserve"> </v>
      </c>
      <c r="N23" s="378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1">
        <f t="shared" si="1"/>
        <v>0</v>
      </c>
    </row>
    <row r="24" spans="1:37" ht="15.4" x14ac:dyDescent="0.45">
      <c r="A24" s="58"/>
      <c r="B24" s="58" t="s">
        <v>100</v>
      </c>
      <c r="C24" s="13">
        <v>14</v>
      </c>
      <c r="D24" s="97"/>
      <c r="E24" s="83"/>
      <c r="F24" s="455"/>
      <c r="G24" s="462">
        <f t="shared" si="4"/>
        <v>0.3</v>
      </c>
      <c r="H24" s="14"/>
      <c r="I24" s="409">
        <f t="shared" si="5"/>
        <v>0</v>
      </c>
      <c r="J24" s="410">
        <f t="shared" si="2"/>
        <v>0</v>
      </c>
      <c r="K24" s="183">
        <f>+SOST.COLL.!BD17</f>
        <v>0</v>
      </c>
      <c r="L24" s="368">
        <f t="shared" si="0"/>
        <v>0</v>
      </c>
      <c r="M24" s="373" t="str">
        <f t="shared" si="3"/>
        <v xml:space="preserve"> </v>
      </c>
      <c r="N24" s="378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1">
        <f t="shared" si="1"/>
        <v>0</v>
      </c>
    </row>
    <row r="25" spans="1:37" ht="15.4" x14ac:dyDescent="0.45">
      <c r="A25" s="58"/>
      <c r="B25" s="58" t="s">
        <v>100</v>
      </c>
      <c r="C25" s="13">
        <v>15</v>
      </c>
      <c r="D25" s="97"/>
      <c r="E25" s="83"/>
      <c r="F25" s="455"/>
      <c r="G25" s="462">
        <f t="shared" si="4"/>
        <v>0.3</v>
      </c>
      <c r="H25" s="14"/>
      <c r="I25" s="409">
        <f t="shared" si="5"/>
        <v>0</v>
      </c>
      <c r="J25" s="410">
        <f t="shared" si="2"/>
        <v>0</v>
      </c>
      <c r="K25" s="183">
        <f>+SOST.COLL.!BD18</f>
        <v>0</v>
      </c>
      <c r="L25" s="368">
        <f t="shared" si="0"/>
        <v>0</v>
      </c>
      <c r="M25" s="373" t="str">
        <f t="shared" si="3"/>
        <v xml:space="preserve"> </v>
      </c>
      <c r="N25" s="378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1">
        <f t="shared" si="1"/>
        <v>0</v>
      </c>
    </row>
    <row r="26" spans="1:37" ht="15.4" x14ac:dyDescent="0.45">
      <c r="A26" s="58"/>
      <c r="B26" s="58" t="s">
        <v>100</v>
      </c>
      <c r="C26" s="13">
        <v>16</v>
      </c>
      <c r="D26" s="97"/>
      <c r="E26" s="83"/>
      <c r="F26" s="455"/>
      <c r="G26" s="462">
        <f t="shared" si="4"/>
        <v>0.3</v>
      </c>
      <c r="H26" s="14"/>
      <c r="I26" s="409">
        <f t="shared" si="5"/>
        <v>0</v>
      </c>
      <c r="J26" s="410">
        <f t="shared" si="2"/>
        <v>0</v>
      </c>
      <c r="K26" s="183">
        <f>+SOST.COLL.!BD19</f>
        <v>0</v>
      </c>
      <c r="L26" s="368">
        <f t="shared" si="0"/>
        <v>0</v>
      </c>
      <c r="M26" s="373" t="str">
        <f t="shared" si="3"/>
        <v xml:space="preserve"> </v>
      </c>
      <c r="N26" s="378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1">
        <f t="shared" si="1"/>
        <v>0</v>
      </c>
    </row>
    <row r="27" spans="1:37" ht="15.4" x14ac:dyDescent="0.45">
      <c r="A27" s="58"/>
      <c r="B27" s="58" t="s">
        <v>100</v>
      </c>
      <c r="C27" s="13">
        <v>17</v>
      </c>
      <c r="D27" s="97"/>
      <c r="E27" s="82"/>
      <c r="F27" s="455"/>
      <c r="G27" s="462">
        <f t="shared" si="4"/>
        <v>0.3</v>
      </c>
      <c r="H27" s="14"/>
      <c r="I27" s="409">
        <f t="shared" si="5"/>
        <v>0</v>
      </c>
      <c r="J27" s="410">
        <f t="shared" si="2"/>
        <v>0</v>
      </c>
      <c r="K27" s="183">
        <f>+SOST.COLL.!BD20</f>
        <v>0</v>
      </c>
      <c r="L27" s="368">
        <f t="shared" si="0"/>
        <v>0</v>
      </c>
      <c r="M27" s="373" t="str">
        <f t="shared" si="3"/>
        <v xml:space="preserve"> </v>
      </c>
      <c r="N27" s="378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1">
        <f t="shared" si="1"/>
        <v>0</v>
      </c>
    </row>
    <row r="28" spans="1:37" ht="15.4" x14ac:dyDescent="0.45">
      <c r="A28" s="58"/>
      <c r="B28" s="58" t="s">
        <v>100</v>
      </c>
      <c r="C28" s="13">
        <v>18</v>
      </c>
      <c r="D28" s="97"/>
      <c r="E28" s="83"/>
      <c r="F28" s="455"/>
      <c r="G28" s="462">
        <f t="shared" si="4"/>
        <v>0.3</v>
      </c>
      <c r="H28" s="14"/>
      <c r="I28" s="409">
        <f t="shared" si="5"/>
        <v>0</v>
      </c>
      <c r="J28" s="410">
        <f t="shared" si="2"/>
        <v>0</v>
      </c>
      <c r="K28" s="183">
        <f>+SOST.COLL.!BD21</f>
        <v>0</v>
      </c>
      <c r="L28" s="368">
        <f t="shared" si="0"/>
        <v>0</v>
      </c>
      <c r="M28" s="373" t="str">
        <f t="shared" si="3"/>
        <v xml:space="preserve"> </v>
      </c>
      <c r="N28" s="378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1">
        <f t="shared" si="1"/>
        <v>0</v>
      </c>
    </row>
    <row r="29" spans="1:37" ht="15.4" x14ac:dyDescent="0.45">
      <c r="A29" s="58"/>
      <c r="B29" s="58" t="s">
        <v>100</v>
      </c>
      <c r="C29" s="13">
        <v>19</v>
      </c>
      <c r="D29" s="97"/>
      <c r="E29" s="82"/>
      <c r="F29" s="455"/>
      <c r="G29" s="462">
        <f t="shared" si="4"/>
        <v>0.3</v>
      </c>
      <c r="H29" s="14"/>
      <c r="I29" s="409">
        <f t="shared" si="5"/>
        <v>0</v>
      </c>
      <c r="J29" s="410">
        <f t="shared" si="2"/>
        <v>0</v>
      </c>
      <c r="K29" s="183">
        <f>+SOST.COLL.!BD22</f>
        <v>0</v>
      </c>
      <c r="L29" s="368">
        <f t="shared" si="0"/>
        <v>0</v>
      </c>
      <c r="M29" s="373" t="str">
        <f t="shared" si="3"/>
        <v xml:space="preserve"> </v>
      </c>
      <c r="N29" s="378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1">
        <f t="shared" si="1"/>
        <v>0</v>
      </c>
    </row>
    <row r="30" spans="1:37" ht="15.4" x14ac:dyDescent="0.45">
      <c r="A30" s="58"/>
      <c r="B30" s="58" t="s">
        <v>100</v>
      </c>
      <c r="C30" s="13">
        <v>20</v>
      </c>
      <c r="D30" s="97"/>
      <c r="E30" s="83"/>
      <c r="F30" s="455"/>
      <c r="G30" s="462">
        <f t="shared" si="4"/>
        <v>0.3</v>
      </c>
      <c r="H30" s="14"/>
      <c r="I30" s="409">
        <f t="shared" si="5"/>
        <v>0</v>
      </c>
      <c r="J30" s="410">
        <f t="shared" si="2"/>
        <v>0</v>
      </c>
      <c r="K30" s="183">
        <f>+SOST.COLL.!BD23</f>
        <v>0</v>
      </c>
      <c r="L30" s="368">
        <f t="shared" si="0"/>
        <v>0</v>
      </c>
      <c r="M30" s="373" t="str">
        <f t="shared" si="3"/>
        <v xml:space="preserve"> </v>
      </c>
      <c r="N30" s="378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1">
        <f t="shared" si="1"/>
        <v>0</v>
      </c>
    </row>
    <row r="31" spans="1:37" ht="15.4" x14ac:dyDescent="0.45">
      <c r="A31" s="58"/>
      <c r="B31" s="58" t="s">
        <v>100</v>
      </c>
      <c r="C31" s="13">
        <v>21</v>
      </c>
      <c r="D31" s="97"/>
      <c r="E31" s="83"/>
      <c r="F31" s="455"/>
      <c r="G31" s="462">
        <f t="shared" si="4"/>
        <v>0.3</v>
      </c>
      <c r="H31" s="14"/>
      <c r="I31" s="409">
        <f t="shared" si="5"/>
        <v>0</v>
      </c>
      <c r="J31" s="410">
        <f t="shared" si="2"/>
        <v>0</v>
      </c>
      <c r="K31" s="183">
        <f>+SOST.COLL.!BD24</f>
        <v>0</v>
      </c>
      <c r="L31" s="368">
        <f t="shared" si="0"/>
        <v>0</v>
      </c>
      <c r="M31" s="373" t="str">
        <f t="shared" si="3"/>
        <v xml:space="preserve"> </v>
      </c>
      <c r="N31" s="378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1">
        <f t="shared" si="1"/>
        <v>0</v>
      </c>
    </row>
    <row r="32" spans="1:37" ht="15.4" x14ac:dyDescent="0.45">
      <c r="A32" s="58"/>
      <c r="B32" s="58" t="s">
        <v>100</v>
      </c>
      <c r="C32" s="13">
        <v>22</v>
      </c>
      <c r="D32" s="97"/>
      <c r="E32" s="83"/>
      <c r="F32" s="455"/>
      <c r="G32" s="462">
        <f t="shared" si="4"/>
        <v>0.3</v>
      </c>
      <c r="H32" s="14"/>
      <c r="I32" s="409">
        <f t="shared" si="5"/>
        <v>0</v>
      </c>
      <c r="J32" s="410">
        <f t="shared" si="2"/>
        <v>0</v>
      </c>
      <c r="K32" s="183">
        <f>+SOST.COLL.!BD25</f>
        <v>0</v>
      </c>
      <c r="L32" s="368">
        <f t="shared" si="0"/>
        <v>0</v>
      </c>
      <c r="M32" s="373" t="str">
        <f t="shared" si="3"/>
        <v xml:space="preserve"> </v>
      </c>
      <c r="N32" s="378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1">
        <f t="shared" si="1"/>
        <v>0</v>
      </c>
    </row>
    <row r="33" spans="1:37" ht="15.75" x14ac:dyDescent="0.25">
      <c r="A33" s="58"/>
      <c r="B33" s="58" t="s">
        <v>100</v>
      </c>
      <c r="C33" s="13">
        <v>23</v>
      </c>
      <c r="D33" s="97"/>
      <c r="E33" s="82"/>
      <c r="F33" s="455"/>
      <c r="G33" s="462">
        <f t="shared" si="4"/>
        <v>0.3</v>
      </c>
      <c r="H33" s="14"/>
      <c r="I33" s="409">
        <f t="shared" si="5"/>
        <v>0</v>
      </c>
      <c r="J33" s="410">
        <f t="shared" si="2"/>
        <v>0</v>
      </c>
      <c r="K33" s="183">
        <f>+SOST.COLL.!BD26</f>
        <v>0</v>
      </c>
      <c r="L33" s="368">
        <f t="shared" si="0"/>
        <v>0</v>
      </c>
      <c r="M33" s="373" t="str">
        <f t="shared" si="3"/>
        <v xml:space="preserve"> </v>
      </c>
      <c r="N33" s="378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1">
        <f t="shared" si="1"/>
        <v>0</v>
      </c>
    </row>
    <row r="34" spans="1:37" ht="15.75" x14ac:dyDescent="0.25">
      <c r="A34" s="58"/>
      <c r="B34" s="58" t="s">
        <v>100</v>
      </c>
      <c r="C34" s="13">
        <v>24</v>
      </c>
      <c r="D34" s="97"/>
      <c r="E34" s="84"/>
      <c r="F34" s="455"/>
      <c r="G34" s="462">
        <f t="shared" si="4"/>
        <v>0.3</v>
      </c>
      <c r="H34" s="14"/>
      <c r="I34" s="409">
        <f t="shared" si="5"/>
        <v>0</v>
      </c>
      <c r="J34" s="410">
        <f t="shared" si="2"/>
        <v>0</v>
      </c>
      <c r="K34" s="183">
        <f>+SOST.COLL.!BD27</f>
        <v>0</v>
      </c>
      <c r="L34" s="368">
        <f t="shared" si="0"/>
        <v>0</v>
      </c>
      <c r="M34" s="373" t="str">
        <f t="shared" si="3"/>
        <v xml:space="preserve"> </v>
      </c>
      <c r="N34" s="378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1">
        <f t="shared" si="1"/>
        <v>0</v>
      </c>
    </row>
    <row r="35" spans="1:37" ht="16.5" thickBot="1" x14ac:dyDescent="0.3">
      <c r="A35" s="59"/>
      <c r="B35" s="59" t="s">
        <v>135</v>
      </c>
      <c r="C35" s="17">
        <v>25</v>
      </c>
      <c r="D35" s="143"/>
      <c r="E35" s="86"/>
      <c r="F35" s="456"/>
      <c r="G35" s="463">
        <f t="shared" si="4"/>
        <v>0.3</v>
      </c>
      <c r="H35" s="16"/>
      <c r="I35" s="411">
        <f t="shared" si="5"/>
        <v>0</v>
      </c>
      <c r="J35" s="412">
        <f t="shared" si="2"/>
        <v>0</v>
      </c>
      <c r="K35" s="369">
        <f>+SOST.COLL.!BD28</f>
        <v>0</v>
      </c>
      <c r="L35" s="370">
        <f t="shared" si="0"/>
        <v>0</v>
      </c>
      <c r="M35" s="374" t="str">
        <f t="shared" si="3"/>
        <v xml:space="preserve"> </v>
      </c>
      <c r="N35" s="380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3">
        <f t="shared" si="1"/>
        <v>0</v>
      </c>
    </row>
    <row r="36" spans="1:37" ht="16.5" thickTop="1" x14ac:dyDescent="0.25">
      <c r="A36" s="433"/>
      <c r="B36" s="434" t="s">
        <v>101</v>
      </c>
      <c r="C36" s="435">
        <v>1</v>
      </c>
      <c r="D36" s="436"/>
      <c r="E36" s="437"/>
      <c r="F36" s="457"/>
      <c r="G36" s="462">
        <f t="shared" si="4"/>
        <v>0.3</v>
      </c>
      <c r="H36" s="438"/>
      <c r="I36" s="413">
        <f t="shared" si="5"/>
        <v>0</v>
      </c>
      <c r="J36" s="414">
        <f t="shared" si="2"/>
        <v>0</v>
      </c>
      <c r="K36" s="366">
        <f>+SOST.COLL.!BD29</f>
        <v>0</v>
      </c>
      <c r="L36" s="367">
        <f t="shared" si="0"/>
        <v>0</v>
      </c>
      <c r="M36" s="375" t="str">
        <f t="shared" si="3"/>
        <v xml:space="preserve"> </v>
      </c>
      <c r="N36" s="377"/>
      <c r="O36" s="450"/>
      <c r="P36" s="450"/>
      <c r="Q36" s="450"/>
      <c r="R36" s="450"/>
      <c r="S36" s="450"/>
      <c r="T36" s="450"/>
      <c r="U36" s="450"/>
      <c r="V36" s="450"/>
      <c r="W36" s="450"/>
      <c r="X36" s="450"/>
      <c r="Y36" s="450"/>
      <c r="Z36" s="450"/>
      <c r="AA36" s="450"/>
      <c r="AB36" s="450"/>
      <c r="AC36" s="450"/>
      <c r="AD36" s="450"/>
      <c r="AE36" s="450"/>
      <c r="AF36" s="450"/>
      <c r="AG36" s="450"/>
      <c r="AH36" s="450"/>
      <c r="AI36" s="450"/>
      <c r="AJ36" s="450"/>
      <c r="AK36" s="284">
        <f t="shared" si="1"/>
        <v>0</v>
      </c>
    </row>
    <row r="37" spans="1:37" ht="15.75" x14ac:dyDescent="0.25">
      <c r="A37" s="439"/>
      <c r="B37" s="440" t="s">
        <v>101</v>
      </c>
      <c r="C37" s="99">
        <v>2</v>
      </c>
      <c r="D37" s="441"/>
      <c r="E37" s="442"/>
      <c r="F37" s="455"/>
      <c r="G37" s="462">
        <f t="shared" si="4"/>
        <v>0.3</v>
      </c>
      <c r="H37" s="14"/>
      <c r="I37" s="409">
        <f t="shared" si="5"/>
        <v>0</v>
      </c>
      <c r="J37" s="410">
        <f t="shared" si="2"/>
        <v>0</v>
      </c>
      <c r="K37" s="183">
        <f>+SOST.COLL.!BD30</f>
        <v>0</v>
      </c>
      <c r="L37" s="368">
        <f t="shared" si="0"/>
        <v>0</v>
      </c>
      <c r="M37" s="373" t="str">
        <f t="shared" si="3"/>
        <v xml:space="preserve"> </v>
      </c>
      <c r="N37" s="379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1">
        <f t="shared" si="1"/>
        <v>0</v>
      </c>
    </row>
    <row r="38" spans="1:37" ht="15.75" x14ac:dyDescent="0.25">
      <c r="A38" s="439"/>
      <c r="B38" s="440" t="s">
        <v>101</v>
      </c>
      <c r="C38" s="99">
        <v>3</v>
      </c>
      <c r="D38" s="441"/>
      <c r="E38" s="83"/>
      <c r="F38" s="455"/>
      <c r="G38" s="462">
        <f t="shared" si="4"/>
        <v>0.3</v>
      </c>
      <c r="H38" s="14"/>
      <c r="I38" s="409">
        <f t="shared" si="5"/>
        <v>0</v>
      </c>
      <c r="J38" s="410">
        <f t="shared" si="2"/>
        <v>0</v>
      </c>
      <c r="K38" s="183">
        <f>+SOST.COLL.!BD31</f>
        <v>0</v>
      </c>
      <c r="L38" s="368">
        <f t="shared" si="0"/>
        <v>0</v>
      </c>
      <c r="M38" s="373" t="str">
        <f t="shared" si="3"/>
        <v xml:space="preserve"> </v>
      </c>
      <c r="N38" s="378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1">
        <f t="shared" si="1"/>
        <v>0</v>
      </c>
    </row>
    <row r="39" spans="1:37" ht="15.75" x14ac:dyDescent="0.25">
      <c r="A39" s="439"/>
      <c r="B39" s="440" t="s">
        <v>101</v>
      </c>
      <c r="C39" s="99">
        <v>4</v>
      </c>
      <c r="D39" s="441"/>
      <c r="E39" s="83"/>
      <c r="F39" s="455"/>
      <c r="G39" s="462">
        <f t="shared" si="4"/>
        <v>0.3</v>
      </c>
      <c r="H39" s="14"/>
      <c r="I39" s="409">
        <f t="shared" si="5"/>
        <v>0</v>
      </c>
      <c r="J39" s="410">
        <f t="shared" si="2"/>
        <v>0</v>
      </c>
      <c r="K39" s="183">
        <f>+SOST.COLL.!BD32</f>
        <v>0</v>
      </c>
      <c r="L39" s="368">
        <f t="shared" si="0"/>
        <v>0</v>
      </c>
      <c r="M39" s="373" t="str">
        <f t="shared" si="3"/>
        <v xml:space="preserve"> </v>
      </c>
      <c r="N39" s="379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1">
        <f t="shared" si="1"/>
        <v>0</v>
      </c>
    </row>
    <row r="40" spans="1:37" ht="15.75" x14ac:dyDescent="0.25">
      <c r="A40" s="439"/>
      <c r="B40" s="440" t="s">
        <v>101</v>
      </c>
      <c r="C40" s="99">
        <v>5</v>
      </c>
      <c r="D40" s="441"/>
      <c r="E40" s="83"/>
      <c r="F40" s="455"/>
      <c r="G40" s="462">
        <f t="shared" si="4"/>
        <v>0.3</v>
      </c>
      <c r="H40" s="14"/>
      <c r="I40" s="409">
        <f t="shared" si="5"/>
        <v>0</v>
      </c>
      <c r="J40" s="410">
        <f t="shared" si="2"/>
        <v>0</v>
      </c>
      <c r="K40" s="183">
        <f>+SOST.COLL.!BD33</f>
        <v>0</v>
      </c>
      <c r="L40" s="368">
        <f t="shared" si="0"/>
        <v>0</v>
      </c>
      <c r="M40" s="373" t="str">
        <f t="shared" si="3"/>
        <v xml:space="preserve"> </v>
      </c>
      <c r="N40" s="378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1">
        <f t="shared" si="1"/>
        <v>0</v>
      </c>
    </row>
    <row r="41" spans="1:37" ht="15.75" x14ac:dyDescent="0.25">
      <c r="A41" s="439"/>
      <c r="B41" s="440" t="s">
        <v>101</v>
      </c>
      <c r="C41" s="99">
        <v>6</v>
      </c>
      <c r="D41" s="441"/>
      <c r="E41" s="83"/>
      <c r="F41" s="455"/>
      <c r="G41" s="462">
        <f t="shared" si="4"/>
        <v>0.3</v>
      </c>
      <c r="H41" s="14"/>
      <c r="I41" s="409">
        <f t="shared" si="5"/>
        <v>0</v>
      </c>
      <c r="J41" s="410">
        <f t="shared" si="2"/>
        <v>0</v>
      </c>
      <c r="K41" s="183">
        <f>+SOST.COLL.!BD34</f>
        <v>0</v>
      </c>
      <c r="L41" s="368">
        <f t="shared" si="0"/>
        <v>0</v>
      </c>
      <c r="M41" s="373" t="str">
        <f t="shared" si="3"/>
        <v xml:space="preserve"> </v>
      </c>
      <c r="N41" s="379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1">
        <f t="shared" si="1"/>
        <v>0</v>
      </c>
    </row>
    <row r="42" spans="1:37" ht="15.75" x14ac:dyDescent="0.25">
      <c r="A42" s="439"/>
      <c r="B42" s="440" t="s">
        <v>101</v>
      </c>
      <c r="C42" s="99">
        <v>7</v>
      </c>
      <c r="D42" s="441"/>
      <c r="E42" s="83"/>
      <c r="F42" s="455"/>
      <c r="G42" s="462">
        <f t="shared" si="4"/>
        <v>0.3</v>
      </c>
      <c r="H42" s="14"/>
      <c r="I42" s="409">
        <f t="shared" si="5"/>
        <v>0</v>
      </c>
      <c r="J42" s="410">
        <f t="shared" si="2"/>
        <v>0</v>
      </c>
      <c r="K42" s="183">
        <f>+SOST.COLL.!BD35</f>
        <v>0</v>
      </c>
      <c r="L42" s="368">
        <f t="shared" si="0"/>
        <v>0</v>
      </c>
      <c r="M42" s="373" t="str">
        <f t="shared" si="3"/>
        <v xml:space="preserve"> </v>
      </c>
      <c r="N42" s="378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1">
        <f t="shared" si="1"/>
        <v>0</v>
      </c>
    </row>
    <row r="43" spans="1:37" ht="15.75" x14ac:dyDescent="0.25">
      <c r="A43" s="439"/>
      <c r="B43" s="440" t="s">
        <v>101</v>
      </c>
      <c r="C43" s="99">
        <v>8</v>
      </c>
      <c r="D43" s="441"/>
      <c r="E43" s="83"/>
      <c r="F43" s="455"/>
      <c r="G43" s="462">
        <f t="shared" si="4"/>
        <v>0.3</v>
      </c>
      <c r="H43" s="14"/>
      <c r="I43" s="409">
        <f t="shared" si="5"/>
        <v>0</v>
      </c>
      <c r="J43" s="410">
        <f t="shared" si="2"/>
        <v>0</v>
      </c>
      <c r="K43" s="183">
        <f>+SOST.COLL.!BD36</f>
        <v>0</v>
      </c>
      <c r="L43" s="368">
        <f t="shared" si="0"/>
        <v>0</v>
      </c>
      <c r="M43" s="373" t="str">
        <f t="shared" si="3"/>
        <v xml:space="preserve"> </v>
      </c>
      <c r="N43" s="379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1">
        <f t="shared" ref="AK43:AK59" si="6">SUM(N43:AJ43)</f>
        <v>0</v>
      </c>
    </row>
    <row r="44" spans="1:37" ht="15.75" x14ac:dyDescent="0.25">
      <c r="A44" s="439"/>
      <c r="B44" s="440" t="s">
        <v>101</v>
      </c>
      <c r="C44" s="99">
        <v>9</v>
      </c>
      <c r="D44" s="441"/>
      <c r="E44" s="83"/>
      <c r="F44" s="455"/>
      <c r="G44" s="462">
        <f t="shared" si="4"/>
        <v>0.3</v>
      </c>
      <c r="H44" s="14"/>
      <c r="I44" s="409">
        <f t="shared" si="5"/>
        <v>0</v>
      </c>
      <c r="J44" s="410">
        <f t="shared" si="2"/>
        <v>0</v>
      </c>
      <c r="K44" s="183">
        <f>+SOST.COLL.!BD37</f>
        <v>0</v>
      </c>
      <c r="L44" s="368">
        <f t="shared" si="0"/>
        <v>0</v>
      </c>
      <c r="M44" s="373" t="str">
        <f t="shared" si="3"/>
        <v xml:space="preserve"> </v>
      </c>
      <c r="N44" s="378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1">
        <f t="shared" si="6"/>
        <v>0</v>
      </c>
    </row>
    <row r="45" spans="1:37" ht="15.75" x14ac:dyDescent="0.25">
      <c r="A45" s="439"/>
      <c r="B45" s="440" t="s">
        <v>101</v>
      </c>
      <c r="C45" s="99">
        <v>10</v>
      </c>
      <c r="D45" s="441"/>
      <c r="E45" s="83"/>
      <c r="F45" s="455"/>
      <c r="G45" s="462">
        <f t="shared" si="4"/>
        <v>0.3</v>
      </c>
      <c r="H45" s="14"/>
      <c r="I45" s="409">
        <f t="shared" si="5"/>
        <v>0</v>
      </c>
      <c r="J45" s="410">
        <f t="shared" si="2"/>
        <v>0</v>
      </c>
      <c r="K45" s="183">
        <f>+SOST.COLL.!BD38</f>
        <v>0</v>
      </c>
      <c r="L45" s="368">
        <f t="shared" si="0"/>
        <v>0</v>
      </c>
      <c r="M45" s="373" t="str">
        <f t="shared" si="3"/>
        <v xml:space="preserve"> </v>
      </c>
      <c r="N45" s="379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1">
        <f t="shared" si="6"/>
        <v>0</v>
      </c>
    </row>
    <row r="46" spans="1:37" ht="15.75" x14ac:dyDescent="0.25">
      <c r="A46" s="443"/>
      <c r="B46" s="440" t="s">
        <v>101</v>
      </c>
      <c r="C46" s="99">
        <v>11</v>
      </c>
      <c r="D46" s="97"/>
      <c r="E46" s="82"/>
      <c r="F46" s="455"/>
      <c r="G46" s="462">
        <f t="shared" si="4"/>
        <v>0.3</v>
      </c>
      <c r="H46" s="14"/>
      <c r="I46" s="409">
        <f t="shared" si="5"/>
        <v>0</v>
      </c>
      <c r="J46" s="410">
        <f t="shared" si="2"/>
        <v>0</v>
      </c>
      <c r="K46" s="183">
        <f>+SOST.COLL.!BD39</f>
        <v>0</v>
      </c>
      <c r="L46" s="368">
        <f t="shared" si="0"/>
        <v>0</v>
      </c>
      <c r="M46" s="373" t="str">
        <f t="shared" si="3"/>
        <v xml:space="preserve"> </v>
      </c>
      <c r="N46" s="378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1">
        <f t="shared" si="6"/>
        <v>0</v>
      </c>
    </row>
    <row r="47" spans="1:37" ht="16.5" thickBot="1" x14ac:dyDescent="0.3">
      <c r="A47" s="444"/>
      <c r="B47" s="445" t="s">
        <v>101</v>
      </c>
      <c r="C47" s="446">
        <v>12</v>
      </c>
      <c r="D47" s="447"/>
      <c r="E47" s="448"/>
      <c r="F47" s="458"/>
      <c r="G47" s="463">
        <f t="shared" si="4"/>
        <v>0.3</v>
      </c>
      <c r="H47" s="449"/>
      <c r="I47" s="415">
        <f t="shared" si="5"/>
        <v>0</v>
      </c>
      <c r="J47" s="416">
        <f t="shared" si="2"/>
        <v>0</v>
      </c>
      <c r="K47" s="371">
        <f>+SOST.COLL.!BD40</f>
        <v>0</v>
      </c>
      <c r="L47" s="372">
        <f t="shared" si="0"/>
        <v>0</v>
      </c>
      <c r="M47" s="376" t="str">
        <f t="shared" si="3"/>
        <v xml:space="preserve"> </v>
      </c>
      <c r="N47" s="451"/>
      <c r="O47" s="452"/>
      <c r="P47" s="452"/>
      <c r="Q47" s="452"/>
      <c r="R47" s="452"/>
      <c r="S47" s="452"/>
      <c r="T47" s="452"/>
      <c r="U47" s="452"/>
      <c r="V47" s="452"/>
      <c r="W47" s="452"/>
      <c r="X47" s="452"/>
      <c r="Y47" s="452"/>
      <c r="Z47" s="452"/>
      <c r="AA47" s="452"/>
      <c r="AB47" s="452"/>
      <c r="AC47" s="452"/>
      <c r="AD47" s="452"/>
      <c r="AE47" s="452"/>
      <c r="AF47" s="452"/>
      <c r="AG47" s="452"/>
      <c r="AH47" s="452"/>
      <c r="AI47" s="452"/>
      <c r="AJ47" s="452"/>
      <c r="AK47" s="285">
        <f t="shared" si="6"/>
        <v>0</v>
      </c>
    </row>
    <row r="48" spans="1:37" ht="16.5" thickTop="1" x14ac:dyDescent="0.25">
      <c r="A48" s="57"/>
      <c r="B48" s="57" t="s">
        <v>102</v>
      </c>
      <c r="C48" s="100">
        <v>1</v>
      </c>
      <c r="D48" s="79"/>
      <c r="E48" s="85"/>
      <c r="F48" s="455"/>
      <c r="G48" s="462">
        <f t="shared" si="4"/>
        <v>0.3</v>
      </c>
      <c r="H48" s="14"/>
      <c r="I48" s="409">
        <f t="shared" si="5"/>
        <v>0</v>
      </c>
      <c r="J48" s="410">
        <f t="shared" si="2"/>
        <v>0</v>
      </c>
      <c r="K48" s="183">
        <f>+SOST.COLL.!BD41</f>
        <v>0</v>
      </c>
      <c r="L48" s="368">
        <f t="shared" si="0"/>
        <v>0</v>
      </c>
      <c r="M48" s="373" t="str">
        <f t="shared" si="3"/>
        <v xml:space="preserve"> </v>
      </c>
      <c r="N48" s="379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1">
        <f t="shared" si="6"/>
        <v>0</v>
      </c>
    </row>
    <row r="49" spans="1:37" ht="15.75" x14ac:dyDescent="0.25">
      <c r="A49" s="58"/>
      <c r="B49" s="58" t="s">
        <v>102</v>
      </c>
      <c r="C49" s="99">
        <v>2</v>
      </c>
      <c r="D49" s="97"/>
      <c r="E49" s="86"/>
      <c r="F49" s="455"/>
      <c r="G49" s="462">
        <f t="shared" si="4"/>
        <v>0.3</v>
      </c>
      <c r="H49" s="14"/>
      <c r="I49" s="409">
        <f t="shared" si="5"/>
        <v>0</v>
      </c>
      <c r="J49" s="410">
        <f t="shared" si="2"/>
        <v>0</v>
      </c>
      <c r="K49" s="183">
        <f>+SOST.COLL.!BD42</f>
        <v>0</v>
      </c>
      <c r="L49" s="368">
        <f t="shared" si="0"/>
        <v>0</v>
      </c>
      <c r="M49" s="373" t="str">
        <f t="shared" si="3"/>
        <v xml:space="preserve"> </v>
      </c>
      <c r="N49" s="379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1">
        <f t="shared" si="6"/>
        <v>0</v>
      </c>
    </row>
    <row r="50" spans="1:37" ht="15.75" x14ac:dyDescent="0.25">
      <c r="A50" s="58"/>
      <c r="B50" s="58" t="s">
        <v>102</v>
      </c>
      <c r="C50" s="99">
        <v>3</v>
      </c>
      <c r="D50" s="97"/>
      <c r="E50" s="86"/>
      <c r="F50" s="455"/>
      <c r="G50" s="462">
        <f t="shared" si="4"/>
        <v>0.3</v>
      </c>
      <c r="H50" s="14"/>
      <c r="I50" s="409">
        <f t="shared" si="5"/>
        <v>0</v>
      </c>
      <c r="J50" s="410">
        <f t="shared" si="2"/>
        <v>0</v>
      </c>
      <c r="K50" s="183">
        <f>+SOST.COLL.!BD43</f>
        <v>0</v>
      </c>
      <c r="L50" s="368">
        <f t="shared" si="0"/>
        <v>0</v>
      </c>
      <c r="M50" s="373" t="str">
        <f t="shared" si="3"/>
        <v xml:space="preserve"> </v>
      </c>
      <c r="N50" s="378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1">
        <f t="shared" si="6"/>
        <v>0</v>
      </c>
    </row>
    <row r="51" spans="1:37" ht="15.75" x14ac:dyDescent="0.25">
      <c r="A51" s="58"/>
      <c r="B51" s="58" t="s">
        <v>102</v>
      </c>
      <c r="C51" s="99">
        <v>4</v>
      </c>
      <c r="D51" s="97"/>
      <c r="E51" s="81"/>
      <c r="F51" s="455"/>
      <c r="G51" s="462">
        <f t="shared" si="4"/>
        <v>0.3</v>
      </c>
      <c r="H51" s="14"/>
      <c r="I51" s="409">
        <f t="shared" si="5"/>
        <v>0</v>
      </c>
      <c r="J51" s="410">
        <f t="shared" si="2"/>
        <v>0</v>
      </c>
      <c r="K51" s="183">
        <f>+SOST.COLL.!BD44</f>
        <v>0</v>
      </c>
      <c r="L51" s="368">
        <f t="shared" si="0"/>
        <v>0</v>
      </c>
      <c r="M51" s="373" t="str">
        <f t="shared" si="3"/>
        <v xml:space="preserve"> </v>
      </c>
      <c r="N51" s="379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1">
        <f t="shared" si="6"/>
        <v>0</v>
      </c>
    </row>
    <row r="52" spans="1:37" ht="15.75" x14ac:dyDescent="0.25">
      <c r="A52" s="58"/>
      <c r="B52" s="58" t="s">
        <v>102</v>
      </c>
      <c r="C52" s="99">
        <v>5</v>
      </c>
      <c r="D52" s="97"/>
      <c r="E52" s="87"/>
      <c r="F52" s="455"/>
      <c r="G52" s="462">
        <f t="shared" si="4"/>
        <v>0.3</v>
      </c>
      <c r="H52" s="14"/>
      <c r="I52" s="409">
        <f t="shared" si="5"/>
        <v>0</v>
      </c>
      <c r="J52" s="410">
        <f t="shared" si="2"/>
        <v>0</v>
      </c>
      <c r="K52" s="183">
        <f>+SOST.COLL.!BD45</f>
        <v>0</v>
      </c>
      <c r="L52" s="368">
        <f t="shared" si="0"/>
        <v>0</v>
      </c>
      <c r="M52" s="373" t="str">
        <f t="shared" si="3"/>
        <v xml:space="preserve"> </v>
      </c>
      <c r="N52" s="378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1">
        <f t="shared" si="6"/>
        <v>0</v>
      </c>
    </row>
    <row r="53" spans="1:37" ht="15.75" x14ac:dyDescent="0.25">
      <c r="A53" s="58"/>
      <c r="B53" s="58" t="s">
        <v>102</v>
      </c>
      <c r="C53" s="99">
        <v>6</v>
      </c>
      <c r="D53" s="97"/>
      <c r="E53" s="87"/>
      <c r="F53" s="455"/>
      <c r="G53" s="462">
        <f t="shared" si="4"/>
        <v>0.3</v>
      </c>
      <c r="H53" s="14"/>
      <c r="I53" s="409">
        <f t="shared" si="5"/>
        <v>0</v>
      </c>
      <c r="J53" s="410">
        <f t="shared" si="2"/>
        <v>0</v>
      </c>
      <c r="K53" s="183">
        <f>+SOST.COLL.!BD46</f>
        <v>0</v>
      </c>
      <c r="L53" s="368">
        <f t="shared" si="0"/>
        <v>0</v>
      </c>
      <c r="M53" s="373" t="str">
        <f t="shared" si="3"/>
        <v xml:space="preserve"> </v>
      </c>
      <c r="N53" s="379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1">
        <f t="shared" si="6"/>
        <v>0</v>
      </c>
    </row>
    <row r="54" spans="1:37" ht="15.75" x14ac:dyDescent="0.25">
      <c r="A54" s="58"/>
      <c r="B54" s="58" t="s">
        <v>102</v>
      </c>
      <c r="C54" s="99">
        <v>7</v>
      </c>
      <c r="D54" s="97"/>
      <c r="E54" s="87"/>
      <c r="F54" s="455"/>
      <c r="G54" s="462">
        <f t="shared" si="4"/>
        <v>0.3</v>
      </c>
      <c r="H54" s="14"/>
      <c r="I54" s="409">
        <f t="shared" si="5"/>
        <v>0</v>
      </c>
      <c r="J54" s="410">
        <f t="shared" si="2"/>
        <v>0</v>
      </c>
      <c r="K54" s="183">
        <f>+SOST.COLL.!BD47</f>
        <v>0</v>
      </c>
      <c r="L54" s="368">
        <f t="shared" si="0"/>
        <v>0</v>
      </c>
      <c r="M54" s="373" t="str">
        <f t="shared" si="3"/>
        <v xml:space="preserve"> </v>
      </c>
      <c r="N54" s="378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1">
        <f t="shared" si="6"/>
        <v>0</v>
      </c>
    </row>
    <row r="55" spans="1:37" ht="15.75" x14ac:dyDescent="0.25">
      <c r="A55" s="58"/>
      <c r="B55" s="58" t="s">
        <v>102</v>
      </c>
      <c r="C55" s="99">
        <v>8</v>
      </c>
      <c r="D55" s="97"/>
      <c r="E55" s="87"/>
      <c r="F55" s="455"/>
      <c r="G55" s="462">
        <f t="shared" si="4"/>
        <v>0.3</v>
      </c>
      <c r="H55" s="14"/>
      <c r="I55" s="409">
        <f t="shared" si="5"/>
        <v>0</v>
      </c>
      <c r="J55" s="410">
        <f t="shared" si="2"/>
        <v>0</v>
      </c>
      <c r="K55" s="183">
        <f>+SOST.COLL.!BD48</f>
        <v>0</v>
      </c>
      <c r="L55" s="368">
        <f t="shared" si="0"/>
        <v>0</v>
      </c>
      <c r="M55" s="373" t="str">
        <f t="shared" si="3"/>
        <v xml:space="preserve"> </v>
      </c>
      <c r="N55" s="379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1">
        <f t="shared" si="6"/>
        <v>0</v>
      </c>
    </row>
    <row r="56" spans="1:37" ht="15.75" x14ac:dyDescent="0.25">
      <c r="A56" s="58"/>
      <c r="B56" s="58" t="s">
        <v>102</v>
      </c>
      <c r="C56" s="99">
        <v>9</v>
      </c>
      <c r="D56" s="97"/>
      <c r="E56" s="83"/>
      <c r="F56" s="455"/>
      <c r="G56" s="462">
        <f t="shared" si="4"/>
        <v>0.3</v>
      </c>
      <c r="H56" s="14"/>
      <c r="I56" s="409">
        <f t="shared" si="5"/>
        <v>0</v>
      </c>
      <c r="J56" s="410">
        <f t="shared" si="2"/>
        <v>0</v>
      </c>
      <c r="K56" s="183">
        <f>+SOST.COLL.!BD49</f>
        <v>0</v>
      </c>
      <c r="L56" s="368">
        <f t="shared" si="0"/>
        <v>0</v>
      </c>
      <c r="M56" s="373" t="str">
        <f t="shared" si="3"/>
        <v xml:space="preserve"> </v>
      </c>
      <c r="N56" s="378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1">
        <f t="shared" si="6"/>
        <v>0</v>
      </c>
    </row>
    <row r="57" spans="1:37" ht="15.75" x14ac:dyDescent="0.25">
      <c r="A57" s="58"/>
      <c r="B57" s="58" t="s">
        <v>102</v>
      </c>
      <c r="C57" s="99">
        <v>10</v>
      </c>
      <c r="D57" s="97"/>
      <c r="E57" s="83"/>
      <c r="F57" s="455"/>
      <c r="G57" s="462">
        <f t="shared" si="4"/>
        <v>0.3</v>
      </c>
      <c r="H57" s="14"/>
      <c r="I57" s="409">
        <f t="shared" si="5"/>
        <v>0</v>
      </c>
      <c r="J57" s="410">
        <f t="shared" si="2"/>
        <v>0</v>
      </c>
      <c r="K57" s="183">
        <f>+SOST.COLL.!BD50</f>
        <v>0</v>
      </c>
      <c r="L57" s="368">
        <f t="shared" si="0"/>
        <v>0</v>
      </c>
      <c r="M57" s="373" t="str">
        <f t="shared" si="3"/>
        <v xml:space="preserve"> </v>
      </c>
      <c r="N57" s="379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1">
        <f t="shared" si="6"/>
        <v>0</v>
      </c>
    </row>
    <row r="58" spans="1:37" ht="15.75" x14ac:dyDescent="0.25">
      <c r="A58" s="58"/>
      <c r="B58" s="58" t="s">
        <v>102</v>
      </c>
      <c r="C58" s="99">
        <v>11</v>
      </c>
      <c r="D58" s="97"/>
      <c r="E58" s="83"/>
      <c r="F58" s="455"/>
      <c r="G58" s="462">
        <f t="shared" si="4"/>
        <v>0.3</v>
      </c>
      <c r="H58" s="14"/>
      <c r="I58" s="409">
        <f t="shared" si="5"/>
        <v>0</v>
      </c>
      <c r="J58" s="410">
        <f t="shared" si="2"/>
        <v>0</v>
      </c>
      <c r="K58" s="183">
        <f>+SOST.COLL.!BD51</f>
        <v>0</v>
      </c>
      <c r="L58" s="368">
        <f t="shared" si="0"/>
        <v>0</v>
      </c>
      <c r="M58" s="373" t="str">
        <f t="shared" si="3"/>
        <v xml:space="preserve"> </v>
      </c>
      <c r="N58" s="378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1">
        <f t="shared" si="6"/>
        <v>0</v>
      </c>
    </row>
    <row r="59" spans="1:37" ht="15.75" x14ac:dyDescent="0.25">
      <c r="A59" s="58"/>
      <c r="B59" s="58" t="s">
        <v>102</v>
      </c>
      <c r="C59" s="99">
        <v>12</v>
      </c>
      <c r="D59" s="97"/>
      <c r="E59" s="83"/>
      <c r="F59" s="455"/>
      <c r="G59" s="462">
        <f t="shared" si="4"/>
        <v>0.3</v>
      </c>
      <c r="H59" s="14"/>
      <c r="I59" s="409">
        <f t="shared" si="5"/>
        <v>0</v>
      </c>
      <c r="J59" s="410">
        <f t="shared" si="2"/>
        <v>0</v>
      </c>
      <c r="K59" s="183">
        <f>+SOST.COLL.!BD52</f>
        <v>0</v>
      </c>
      <c r="L59" s="368">
        <f t="shared" si="0"/>
        <v>0</v>
      </c>
      <c r="M59" s="373" t="str">
        <f t="shared" si="3"/>
        <v xml:space="preserve"> </v>
      </c>
      <c r="N59" s="379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1">
        <f t="shared" si="6"/>
        <v>0</v>
      </c>
    </row>
    <row r="60" spans="1:37" x14ac:dyDescent="0.25">
      <c r="A60" s="10"/>
      <c r="B60" s="10"/>
      <c r="C60" s="10"/>
      <c r="D60" s="10"/>
      <c r="E60" s="10"/>
      <c r="F60" s="10"/>
      <c r="G60" s="10"/>
      <c r="H60" s="46"/>
      <c r="I60" s="10"/>
      <c r="J60" s="10"/>
      <c r="K60" s="10"/>
      <c r="L60" s="10"/>
      <c r="M60" s="10"/>
      <c r="N60" s="10"/>
      <c r="O60" s="10"/>
      <c r="P60" s="47"/>
      <c r="Q60" s="176"/>
      <c r="R60" s="176"/>
      <c r="S60" s="47"/>
      <c r="T60" s="47"/>
      <c r="U60" s="47"/>
      <c r="W60" s="47"/>
      <c r="Y60" s="47"/>
      <c r="AA60" s="47"/>
      <c r="AC60" s="47"/>
      <c r="AE60" s="47"/>
      <c r="AG60" s="47"/>
      <c r="AI60" s="47"/>
    </row>
    <row r="61" spans="1:37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48"/>
      <c r="Q61" s="176"/>
      <c r="R61" s="176"/>
      <c r="S61" s="48"/>
      <c r="T61" s="48"/>
      <c r="U61" s="48"/>
      <c r="W61" s="48"/>
      <c r="Y61" s="48"/>
      <c r="AA61" s="48"/>
      <c r="AC61" s="48"/>
      <c r="AE61" s="48"/>
      <c r="AG61" s="48"/>
      <c r="AI61" s="48"/>
    </row>
    <row r="62" spans="1:37" x14ac:dyDescent="0.25">
      <c r="A62" s="10"/>
      <c r="B62" s="10"/>
      <c r="C62" s="10"/>
      <c r="D62" s="49"/>
      <c r="E62" s="49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48"/>
      <c r="Q62" s="176"/>
      <c r="R62" s="176"/>
      <c r="S62" s="48"/>
      <c r="T62" s="48"/>
      <c r="U62" s="48"/>
      <c r="W62" s="48"/>
      <c r="Y62" s="48"/>
      <c r="AA62" s="48"/>
      <c r="AC62" s="48"/>
      <c r="AE62" s="48"/>
      <c r="AG62" s="48"/>
      <c r="AI62" s="48"/>
    </row>
    <row r="63" spans="1:37" x14ac:dyDescent="0.25">
      <c r="A63" s="10"/>
      <c r="B63" s="10"/>
      <c r="C63" s="10"/>
      <c r="D63" s="49"/>
      <c r="E63" s="49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48"/>
      <c r="Q63" s="176"/>
      <c r="R63" s="176"/>
      <c r="S63" s="48"/>
      <c r="T63" s="48"/>
      <c r="U63" s="48"/>
      <c r="W63" s="48"/>
      <c r="Y63" s="48"/>
      <c r="AA63" s="48"/>
      <c r="AC63" s="48"/>
      <c r="AE63" s="48"/>
      <c r="AG63" s="48"/>
      <c r="AI63" s="48"/>
    </row>
    <row r="64" spans="1:37" x14ac:dyDescent="0.25">
      <c r="A64" s="10"/>
      <c r="B64" s="10"/>
      <c r="C64" s="10"/>
      <c r="D64" s="49"/>
      <c r="E64" s="49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48"/>
      <c r="Q64" s="176"/>
      <c r="R64" s="176"/>
      <c r="S64" s="48"/>
      <c r="T64" s="48"/>
      <c r="U64" s="48"/>
      <c r="W64" s="48"/>
      <c r="Y64" s="48"/>
      <c r="AA64" s="48"/>
      <c r="AC64" s="48"/>
      <c r="AE64" s="48"/>
      <c r="AG64" s="48"/>
      <c r="AI64" s="48"/>
    </row>
    <row r="65" spans="1:35" x14ac:dyDescent="0.25">
      <c r="A65" s="10"/>
      <c r="B65" s="10"/>
      <c r="C65" s="10"/>
      <c r="D65" s="50"/>
      <c r="E65" s="50"/>
      <c r="F65" s="49"/>
      <c r="G65" s="49"/>
      <c r="H65" s="49"/>
      <c r="I65" s="10"/>
      <c r="J65" s="10"/>
      <c r="K65" s="10"/>
      <c r="L65" s="10"/>
      <c r="M65" s="10"/>
      <c r="N65" s="10"/>
      <c r="O65" s="10"/>
      <c r="P65" s="48"/>
      <c r="Q65" s="176"/>
      <c r="R65" s="176"/>
      <c r="S65" s="48"/>
      <c r="T65" s="48"/>
      <c r="U65" s="48"/>
      <c r="W65" s="48"/>
      <c r="Y65" s="48"/>
      <c r="AA65" s="48"/>
      <c r="AC65" s="48"/>
      <c r="AE65" s="48"/>
      <c r="AG65" s="48"/>
      <c r="AI65" s="48"/>
    </row>
    <row r="66" spans="1:35" x14ac:dyDescent="0.25">
      <c r="A66" s="10"/>
      <c r="B66" s="10"/>
      <c r="C66" s="10"/>
      <c r="D66" s="50"/>
      <c r="E66" s="50"/>
      <c r="F66" s="49"/>
      <c r="G66" s="49"/>
      <c r="H66" s="49"/>
      <c r="I66" s="10"/>
      <c r="J66" s="10"/>
      <c r="K66" s="10"/>
      <c r="L66" s="10"/>
      <c r="M66" s="10"/>
      <c r="N66" s="10"/>
      <c r="O66" s="10"/>
      <c r="P66" s="48"/>
      <c r="Q66" s="176"/>
      <c r="R66" s="176"/>
      <c r="S66" s="48"/>
      <c r="T66" s="48"/>
      <c r="U66" s="48"/>
      <c r="W66" s="48"/>
      <c r="Y66" s="48"/>
      <c r="AA66" s="48"/>
      <c r="AC66" s="48"/>
      <c r="AE66" s="48"/>
      <c r="AG66" s="48"/>
      <c r="AI66" s="48"/>
    </row>
    <row r="67" spans="1:35" x14ac:dyDescent="0.25">
      <c r="A67" s="10"/>
      <c r="B67" s="10"/>
      <c r="C67" s="10"/>
      <c r="D67" s="50"/>
      <c r="E67" s="50"/>
      <c r="F67" s="49"/>
      <c r="G67" s="49"/>
      <c r="H67" s="49"/>
      <c r="I67" s="10"/>
      <c r="J67" s="10"/>
      <c r="K67" s="10"/>
      <c r="L67" s="10"/>
      <c r="M67" s="10"/>
      <c r="N67" s="10"/>
      <c r="O67" s="10"/>
      <c r="P67" s="48"/>
      <c r="Q67" s="176"/>
      <c r="R67" s="176"/>
      <c r="S67" s="48"/>
      <c r="T67" s="48"/>
      <c r="U67" s="48"/>
      <c r="W67" s="48"/>
      <c r="Y67" s="48"/>
      <c r="AA67" s="48"/>
      <c r="AC67" s="48"/>
      <c r="AE67" s="48"/>
      <c r="AG67" s="48"/>
      <c r="AI67" s="48"/>
    </row>
    <row r="68" spans="1:35" x14ac:dyDescent="0.25">
      <c r="A68" s="10"/>
      <c r="B68" s="10"/>
      <c r="C68" s="10"/>
      <c r="D68" s="50"/>
      <c r="E68" s="50"/>
      <c r="F68" s="49"/>
      <c r="G68" s="49"/>
      <c r="H68" s="49"/>
      <c r="I68" s="10"/>
      <c r="J68" s="10"/>
      <c r="K68" s="10"/>
      <c r="L68" s="10"/>
      <c r="M68" s="10"/>
      <c r="N68" s="10"/>
      <c r="O68" s="10"/>
      <c r="P68" s="48"/>
      <c r="Q68" s="176"/>
      <c r="R68" s="176"/>
      <c r="S68" s="48"/>
      <c r="T68" s="48"/>
      <c r="U68" s="48"/>
      <c r="W68" s="48"/>
      <c r="Y68" s="48"/>
      <c r="AA68" s="48"/>
      <c r="AC68" s="48"/>
      <c r="AE68" s="48"/>
      <c r="AG68" s="48"/>
      <c r="AI68" s="48"/>
    </row>
    <row r="69" spans="1:35" x14ac:dyDescent="0.25">
      <c r="A69" s="10"/>
      <c r="B69" s="10"/>
      <c r="C69" s="10"/>
      <c r="D69" s="50"/>
      <c r="E69" s="50"/>
      <c r="F69" s="49"/>
      <c r="G69" s="49"/>
      <c r="H69" s="49"/>
      <c r="I69" s="10"/>
      <c r="J69" s="10"/>
      <c r="K69" s="10"/>
      <c r="L69" s="10"/>
      <c r="M69" s="10"/>
      <c r="N69" s="10"/>
      <c r="O69" s="10"/>
      <c r="P69" s="48"/>
      <c r="Q69" s="48"/>
      <c r="R69" s="48"/>
      <c r="S69" s="48"/>
      <c r="T69" s="48"/>
      <c r="U69" s="48"/>
      <c r="W69" s="48"/>
      <c r="Y69" s="48"/>
      <c r="AA69" s="48"/>
      <c r="AC69" s="48"/>
      <c r="AE69" s="48"/>
      <c r="AG69" s="48"/>
      <c r="AI69" s="48"/>
    </row>
    <row r="70" spans="1:35" x14ac:dyDescent="0.25">
      <c r="A70" s="10"/>
      <c r="B70" s="10"/>
      <c r="C70" s="10"/>
      <c r="D70" s="50"/>
      <c r="E70" s="50"/>
      <c r="F70" s="49"/>
      <c r="G70" s="49"/>
      <c r="H70" s="49"/>
      <c r="I70" s="10"/>
      <c r="J70" s="10"/>
      <c r="K70" s="10"/>
      <c r="L70" s="10"/>
      <c r="M70" s="10"/>
      <c r="N70" s="10"/>
      <c r="O70" s="10"/>
      <c r="P70" s="48"/>
      <c r="Q70" s="48"/>
      <c r="R70" s="48"/>
      <c r="S70" s="48"/>
      <c r="T70" s="48"/>
      <c r="U70" s="48"/>
      <c r="W70" s="48"/>
      <c r="Y70" s="48"/>
      <c r="AA70" s="48"/>
      <c r="AC70" s="48"/>
      <c r="AE70" s="48"/>
      <c r="AG70" s="48"/>
      <c r="AI70" s="48"/>
    </row>
    <row r="71" spans="1:35" x14ac:dyDescent="0.25">
      <c r="A71" s="10"/>
      <c r="B71" s="10"/>
      <c r="C71" s="10"/>
      <c r="D71" s="50"/>
      <c r="E71" s="50"/>
      <c r="F71" s="49"/>
      <c r="G71" s="49"/>
      <c r="H71" s="49"/>
      <c r="I71" s="10"/>
      <c r="J71" s="10"/>
      <c r="K71" s="10"/>
      <c r="L71" s="10"/>
      <c r="M71" s="10"/>
      <c r="N71" s="10"/>
      <c r="O71" s="10"/>
      <c r="P71" s="48"/>
      <c r="Q71" s="48"/>
      <c r="R71" s="48"/>
      <c r="S71" s="48"/>
      <c r="T71" s="48"/>
      <c r="U71" s="48"/>
      <c r="W71" s="48"/>
      <c r="Y71" s="48"/>
      <c r="AA71" s="48"/>
      <c r="AC71" s="48"/>
      <c r="AE71" s="48"/>
      <c r="AG71" s="48"/>
      <c r="AI71" s="48"/>
    </row>
    <row r="72" spans="1:35" x14ac:dyDescent="0.25">
      <c r="A72" s="10"/>
      <c r="B72" s="10"/>
      <c r="C72" s="10"/>
      <c r="D72" s="50"/>
      <c r="E72" s="50"/>
      <c r="F72" s="49"/>
      <c r="G72" s="49"/>
      <c r="H72" s="49"/>
      <c r="I72" s="10"/>
      <c r="J72" s="10"/>
      <c r="K72" s="10"/>
      <c r="L72" s="10"/>
      <c r="M72" s="10"/>
      <c r="N72" s="10"/>
      <c r="O72" s="10"/>
      <c r="P72" s="48"/>
      <c r="Q72" s="48"/>
      <c r="R72" s="48"/>
      <c r="S72" s="48"/>
      <c r="T72" s="48"/>
      <c r="U72" s="48"/>
      <c r="W72" s="48"/>
      <c r="Y72" s="48"/>
      <c r="AA72" s="48"/>
      <c r="AC72" s="48"/>
      <c r="AE72" s="48"/>
      <c r="AG72" s="48"/>
      <c r="AI72" s="48"/>
    </row>
    <row r="73" spans="1:35" x14ac:dyDescent="0.25">
      <c r="A73" s="10"/>
      <c r="B73" s="10"/>
      <c r="C73" s="10"/>
      <c r="D73" s="50"/>
      <c r="E73" s="50"/>
      <c r="F73" s="49"/>
      <c r="G73" s="49"/>
      <c r="H73" s="49"/>
      <c r="I73" s="10"/>
      <c r="J73" s="10"/>
      <c r="K73" s="10"/>
      <c r="L73" s="10"/>
      <c r="M73" s="10"/>
      <c r="N73" s="10"/>
      <c r="O73" s="10"/>
      <c r="P73" s="48"/>
      <c r="Q73" s="48"/>
      <c r="R73" s="48"/>
      <c r="S73" s="48"/>
      <c r="T73" s="48"/>
      <c r="U73" s="48"/>
      <c r="W73" s="48"/>
      <c r="Y73" s="48"/>
      <c r="AA73" s="48"/>
      <c r="AC73" s="48"/>
      <c r="AE73" s="48"/>
      <c r="AG73" s="48"/>
      <c r="AI73" s="48"/>
    </row>
    <row r="74" spans="1:35" x14ac:dyDescent="0.25">
      <c r="A74" s="10"/>
      <c r="B74" s="10"/>
      <c r="C74" s="10"/>
      <c r="D74" s="50"/>
      <c r="E74" s="50"/>
      <c r="F74" s="49"/>
      <c r="G74" s="49"/>
      <c r="H74" s="49"/>
      <c r="I74" s="10"/>
      <c r="J74" s="10"/>
      <c r="K74" s="10"/>
      <c r="L74" s="10"/>
      <c r="M74" s="10"/>
      <c r="N74" s="10"/>
      <c r="O74" s="10"/>
      <c r="P74" s="48"/>
      <c r="Q74" s="48"/>
      <c r="R74" s="48"/>
      <c r="S74" s="48"/>
      <c r="T74" s="48"/>
      <c r="U74" s="48"/>
      <c r="W74" s="48"/>
      <c r="Y74" s="48"/>
      <c r="AA74" s="48"/>
      <c r="AC74" s="48"/>
      <c r="AE74" s="48"/>
      <c r="AG74" s="48"/>
      <c r="AI74" s="48"/>
    </row>
    <row r="75" spans="1:35" x14ac:dyDescent="0.25">
      <c r="A75" s="10"/>
      <c r="B75" s="10"/>
      <c r="C75" s="10"/>
      <c r="D75" s="50"/>
      <c r="E75" s="50"/>
      <c r="F75" s="49"/>
      <c r="G75" s="49"/>
      <c r="H75" s="49"/>
      <c r="I75" s="15"/>
      <c r="J75" s="15"/>
      <c r="K75" s="15"/>
      <c r="L75" s="15"/>
      <c r="M75" s="15"/>
      <c r="N75" s="15"/>
      <c r="O75" s="10"/>
      <c r="P75" s="48"/>
      <c r="Q75" s="48"/>
      <c r="R75" s="48"/>
      <c r="S75" s="48"/>
      <c r="T75" s="48"/>
      <c r="U75" s="48"/>
      <c r="W75" s="48"/>
      <c r="Y75" s="48"/>
      <c r="AA75" s="48"/>
      <c r="AC75" s="48"/>
      <c r="AE75" s="48"/>
      <c r="AG75" s="48"/>
      <c r="AI75" s="48"/>
    </row>
    <row r="76" spans="1:35" x14ac:dyDescent="0.25">
      <c r="A76" s="10"/>
      <c r="B76" s="10"/>
      <c r="C76" s="10"/>
      <c r="D76" s="50"/>
      <c r="E76" s="50"/>
      <c r="F76" s="49"/>
      <c r="G76" s="49"/>
      <c r="H76" s="49"/>
      <c r="I76" s="10"/>
      <c r="J76" s="10"/>
      <c r="K76" s="10"/>
      <c r="L76" s="10"/>
      <c r="M76" s="10"/>
      <c r="N76" s="10"/>
      <c r="O76" s="10"/>
      <c r="P76" s="48"/>
      <c r="Q76" s="48"/>
      <c r="R76" s="48"/>
      <c r="S76" s="48"/>
      <c r="T76" s="48"/>
      <c r="U76" s="48"/>
      <c r="W76" s="48"/>
      <c r="Y76" s="48"/>
      <c r="AA76" s="48"/>
      <c r="AC76" s="48"/>
      <c r="AE76" s="48"/>
      <c r="AG76" s="48"/>
      <c r="AI76" s="48"/>
    </row>
    <row r="77" spans="1:35" x14ac:dyDescent="0.25">
      <c r="A77" s="10"/>
      <c r="B77" s="10"/>
      <c r="C77" s="10"/>
      <c r="D77" s="51"/>
      <c r="E77" s="51"/>
      <c r="F77" s="49"/>
      <c r="G77" s="49"/>
      <c r="H77" s="49"/>
      <c r="I77" s="10"/>
      <c r="J77" s="10"/>
      <c r="K77" s="10"/>
      <c r="L77" s="10"/>
      <c r="M77" s="10"/>
      <c r="N77" s="10"/>
      <c r="O77" s="10"/>
    </row>
    <row r="78" spans="1:35" x14ac:dyDescent="0.25">
      <c r="A78" s="10"/>
      <c r="B78" s="10"/>
      <c r="C78" s="10"/>
      <c r="D78" s="52"/>
      <c r="E78" s="52"/>
      <c r="F78" s="49"/>
      <c r="G78" s="49"/>
      <c r="H78" s="49"/>
      <c r="I78" s="10"/>
      <c r="J78" s="10"/>
      <c r="K78" s="10"/>
      <c r="L78" s="10"/>
      <c r="M78" s="10"/>
      <c r="N78" s="10"/>
      <c r="O78" s="10"/>
    </row>
    <row r="79" spans="1:35" x14ac:dyDescent="0.25">
      <c r="A79" s="10"/>
      <c r="B79" s="10"/>
      <c r="C79" s="10"/>
      <c r="D79" s="49"/>
      <c r="E79" s="49"/>
      <c r="F79" s="49"/>
      <c r="G79" s="49"/>
      <c r="H79" s="49"/>
      <c r="I79" s="10"/>
      <c r="J79" s="10"/>
      <c r="K79" s="10"/>
      <c r="L79" s="10"/>
      <c r="M79" s="10"/>
      <c r="N79" s="10"/>
      <c r="O79" s="10"/>
    </row>
    <row r="80" spans="1:3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6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6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6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6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6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6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6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6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6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1:16" x14ac:dyDescent="0.2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54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54"/>
    </row>
    <row r="97" spans="1:15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54"/>
    </row>
    <row r="98" spans="1:15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</row>
    <row r="99" spans="1:15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1:15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1:15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1:15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1:15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1:15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1:15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1:15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1:15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1:15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1:15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spans="1:15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1:15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1:15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spans="1:15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spans="1:15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1:15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1:15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1:15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1:15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1:15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1:15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1:15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1:15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1:15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1:15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1:15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1:15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1:15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5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1:15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1:15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1:15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5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1:15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1:15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</sheetData>
  <sheetProtection algorithmName="SHA-512" hashValue="Ex4zakIcYqP75UUAxYoaI6Rl6GadXvRzcj9sCm8vVRs1fcssoixhLEyfuMiyaGN0cBfgv7HJNE20BXpuRMnWlQ==" saltValue="icnzdwU4CzXLp06bFsBPmg==" spinCount="100000" sheet="1" objects="1" scenarios="1"/>
  <mergeCells count="5">
    <mergeCell ref="D6:F6"/>
    <mergeCell ref="L2:AB4"/>
    <mergeCell ref="Y6:AA6"/>
    <mergeCell ref="H6:I6"/>
    <mergeCell ref="K6:L6"/>
  </mergeCells>
  <conditionalFormatting sqref="M11:M59">
    <cfRule type="cellIs" dxfId="4" priority="3" operator="lessThan">
      <formula>0</formula>
    </cfRule>
    <cfRule type="cellIs" dxfId="3" priority="4" operator="lessThan">
      <formula>0</formula>
    </cfRule>
    <cfRule type="cellIs" dxfId="2" priority="5" operator="lessThan">
      <formula>0</formula>
    </cfRule>
  </conditionalFormatting>
  <conditionalFormatting sqref="M11:M59">
    <cfRule type="cellIs" dxfId="1" priority="1" operator="less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workbookViewId="0">
      <pane xSplit="4" ySplit="2" topLeftCell="E5" activePane="bottomRight" state="frozen"/>
      <selection pane="topRight" activeCell="E1" sqref="E1"/>
      <selection pane="bottomLeft" activeCell="A3" sqref="A3"/>
      <selection pane="bottomRight" activeCell="F5" sqref="F5"/>
    </sheetView>
  </sheetViews>
  <sheetFormatPr defaultRowHeight="15" x14ac:dyDescent="0.25"/>
  <cols>
    <col min="1" max="1" width="2.85546875" customWidth="1"/>
    <col min="2" max="2" width="6" customWidth="1"/>
    <col min="3" max="3" width="24.85546875" customWidth="1"/>
    <col min="4" max="4" width="12.85546875" customWidth="1"/>
    <col min="5" max="19" width="10.85546875" customWidth="1"/>
    <col min="20" max="20" width="11.42578125" customWidth="1"/>
    <col min="21" max="21" width="15.140625" customWidth="1"/>
  </cols>
  <sheetData>
    <row r="1" spans="1:21" ht="33.75" customHeight="1" thickTop="1" thickBot="1" x14ac:dyDescent="0.5">
      <c r="A1" s="510" t="s">
        <v>34</v>
      </c>
      <c r="B1" s="511"/>
      <c r="C1" s="511"/>
      <c r="D1" s="511"/>
      <c r="E1" s="508">
        <f>+'PRE-FEST.'!H6</f>
        <v>45016</v>
      </c>
      <c r="F1" s="509"/>
    </row>
    <row r="2" spans="1:21" ht="68.25" customHeight="1" thickTop="1" thickBot="1" x14ac:dyDescent="0.5">
      <c r="A2" s="512" t="s">
        <v>108</v>
      </c>
      <c r="B2" s="513"/>
      <c r="C2" s="514"/>
      <c r="D2" s="56" t="s">
        <v>33</v>
      </c>
      <c r="E2" s="110" t="s">
        <v>137</v>
      </c>
      <c r="F2" s="60" t="s">
        <v>20</v>
      </c>
      <c r="G2" s="180" t="s">
        <v>21</v>
      </c>
      <c r="H2" s="80" t="s">
        <v>7</v>
      </c>
      <c r="I2" s="80" t="s">
        <v>9</v>
      </c>
      <c r="J2" s="80" t="s">
        <v>10</v>
      </c>
      <c r="K2" s="80" t="s">
        <v>11</v>
      </c>
      <c r="L2" s="80" t="s">
        <v>12</v>
      </c>
      <c r="M2" s="80" t="s">
        <v>13</v>
      </c>
      <c r="N2" s="80" t="s">
        <v>14</v>
      </c>
      <c r="O2" s="80" t="s">
        <v>15</v>
      </c>
      <c r="P2" s="80" t="s">
        <v>16</v>
      </c>
      <c r="Q2" s="80" t="s">
        <v>17</v>
      </c>
      <c r="R2" s="80" t="s">
        <v>18</v>
      </c>
      <c r="S2" s="80" t="s">
        <v>19</v>
      </c>
      <c r="T2" s="150" t="s">
        <v>35</v>
      </c>
    </row>
    <row r="3" spans="1:21" ht="16.149999999999999" thickTop="1" thickBot="1" x14ac:dyDescent="0.5">
      <c r="A3" s="418">
        <f>+'PRE-FEST.'!C11</f>
        <v>1</v>
      </c>
      <c r="B3" s="419" t="str">
        <f>+'PRE-FEST.'!B11</f>
        <v>C.S.</v>
      </c>
      <c r="C3" s="420">
        <f>+'PRE-FEST.'!D11</f>
        <v>0</v>
      </c>
      <c r="D3" s="200">
        <f>+T3</f>
        <v>0</v>
      </c>
      <c r="E3" s="147" t="str">
        <f>IF(AND('PRE-FEST.'!L11&gt;0,T3&gt;0),"ERRORE !!"," ")</f>
        <v xml:space="preserve"> </v>
      </c>
      <c r="F3" s="184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6">
        <f t="shared" ref="T3:T34" si="0">+F3+G3+H3+I3+J3+K3+L3+M3+N3+O3+P3+Q3+R3+S3</f>
        <v>0</v>
      </c>
      <c r="U3" s="35"/>
    </row>
    <row r="4" spans="1:21" ht="15.75" thickBot="1" x14ac:dyDescent="0.5">
      <c r="A4" s="421">
        <f>+'PRE-FEST.'!C12</f>
        <v>2</v>
      </c>
      <c r="B4" s="422" t="str">
        <f>+'PRE-FEST.'!B12</f>
        <v>C.S.</v>
      </c>
      <c r="C4" s="420">
        <f>+'PRE-FEST.'!D12</f>
        <v>0</v>
      </c>
      <c r="D4" s="201">
        <f>+T4</f>
        <v>0</v>
      </c>
      <c r="E4" s="148" t="str">
        <f>IF(AND('PRE-FEST.'!L12&gt;0,T4&gt;0),"ERRORE !!"," ")</f>
        <v xml:space="preserve"> </v>
      </c>
      <c r="F4" s="184"/>
      <c r="G4" s="187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8">
        <f t="shared" si="0"/>
        <v>0</v>
      </c>
      <c r="U4" s="35"/>
    </row>
    <row r="5" spans="1:21" ht="15.75" thickBot="1" x14ac:dyDescent="0.5">
      <c r="A5" s="421">
        <f>+'PRE-FEST.'!C13</f>
        <v>3</v>
      </c>
      <c r="B5" s="422" t="str">
        <f>+'PRE-FEST.'!B13</f>
        <v>C.S.</v>
      </c>
      <c r="C5" s="420">
        <f>+'PRE-FEST.'!D13</f>
        <v>0</v>
      </c>
      <c r="D5" s="201">
        <f>+T5</f>
        <v>0</v>
      </c>
      <c r="E5" s="148" t="str">
        <f>IF(AND('PRE-FEST.'!L13&gt;0,T5&gt;0),"ERRORE !!"," ")</f>
        <v xml:space="preserve"> </v>
      </c>
      <c r="F5" s="184"/>
      <c r="G5" s="187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8">
        <f t="shared" si="0"/>
        <v>0</v>
      </c>
      <c r="U5" s="35"/>
    </row>
    <row r="6" spans="1:21" ht="15.75" thickBot="1" x14ac:dyDescent="0.5">
      <c r="A6" s="421">
        <f>+'PRE-FEST.'!C14</f>
        <v>4</v>
      </c>
      <c r="B6" s="422" t="str">
        <f>+'PRE-FEST.'!B14</f>
        <v>C.S.</v>
      </c>
      <c r="C6" s="420">
        <f>+'PRE-FEST.'!D14</f>
        <v>0</v>
      </c>
      <c r="D6" s="201">
        <f>+T6</f>
        <v>0</v>
      </c>
      <c r="E6" s="148" t="str">
        <f>IF(AND('PRE-FEST.'!L14&gt;0,T6&gt;0),"ERRORE !!"," ")</f>
        <v xml:space="preserve"> </v>
      </c>
      <c r="F6" s="184"/>
      <c r="G6" s="187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8">
        <f t="shared" si="0"/>
        <v>0</v>
      </c>
      <c r="U6" s="35"/>
    </row>
    <row r="7" spans="1:21" ht="15.75" thickBot="1" x14ac:dyDescent="0.5">
      <c r="A7" s="421">
        <f>+'PRE-FEST.'!C15</f>
        <v>5</v>
      </c>
      <c r="B7" s="422" t="str">
        <f>+'PRE-FEST.'!B15</f>
        <v>C.S.</v>
      </c>
      <c r="C7" s="420">
        <f>+'PRE-FEST.'!D15</f>
        <v>0</v>
      </c>
      <c r="D7" s="201">
        <f t="shared" ref="D7:D37" si="1">+T7</f>
        <v>0</v>
      </c>
      <c r="E7" s="148" t="str">
        <f>IF(AND('PRE-FEST.'!L15&gt;0,T7&gt;0),"ERRORE !!"," ")</f>
        <v xml:space="preserve"> </v>
      </c>
      <c r="F7" s="184"/>
      <c r="G7" s="187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8">
        <f t="shared" si="0"/>
        <v>0</v>
      </c>
      <c r="U7" s="35"/>
    </row>
    <row r="8" spans="1:21" ht="15.75" thickBot="1" x14ac:dyDescent="0.5">
      <c r="A8" s="421">
        <f>+'PRE-FEST.'!C16</f>
        <v>6</v>
      </c>
      <c r="B8" s="422" t="str">
        <f>+'PRE-FEST.'!B16</f>
        <v>C.S.</v>
      </c>
      <c r="C8" s="420">
        <f>+'PRE-FEST.'!D16</f>
        <v>0</v>
      </c>
      <c r="D8" s="201">
        <f t="shared" si="1"/>
        <v>0</v>
      </c>
      <c r="E8" s="148" t="str">
        <f>IF(AND('PRE-FEST.'!L16&gt;0,T8&gt;0),"ERRORE !!"," ")</f>
        <v xml:space="preserve"> </v>
      </c>
      <c r="F8" s="184"/>
      <c r="G8" s="187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8">
        <f t="shared" si="0"/>
        <v>0</v>
      </c>
      <c r="U8" s="35"/>
    </row>
    <row r="9" spans="1:21" ht="15.75" thickBot="1" x14ac:dyDescent="0.5">
      <c r="A9" s="421">
        <f>+'PRE-FEST.'!C17</f>
        <v>7</v>
      </c>
      <c r="B9" s="422" t="str">
        <f>+'PRE-FEST.'!B17</f>
        <v>C.S.</v>
      </c>
      <c r="C9" s="420">
        <f>+'PRE-FEST.'!D17</f>
        <v>0</v>
      </c>
      <c r="D9" s="201">
        <f t="shared" si="1"/>
        <v>0</v>
      </c>
      <c r="E9" s="148" t="str">
        <f>IF(AND('PRE-FEST.'!L17&gt;0,T9&gt;0),"ERRORE !!"," ")</f>
        <v xml:space="preserve"> </v>
      </c>
      <c r="F9" s="184"/>
      <c r="G9" s="187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8">
        <f t="shared" si="0"/>
        <v>0</v>
      </c>
      <c r="U9" s="168"/>
    </row>
    <row r="10" spans="1:21" ht="15.75" thickBot="1" x14ac:dyDescent="0.5">
      <c r="A10" s="421">
        <f>+'PRE-FEST.'!C18</f>
        <v>8</v>
      </c>
      <c r="B10" s="422" t="str">
        <f>+'PRE-FEST.'!B18</f>
        <v>C.S.</v>
      </c>
      <c r="C10" s="420">
        <f>+'PRE-FEST.'!D18</f>
        <v>0</v>
      </c>
      <c r="D10" s="201">
        <f t="shared" si="1"/>
        <v>0</v>
      </c>
      <c r="E10" s="148" t="str">
        <f>IF(AND('PRE-FEST.'!L18&gt;0,T10&gt;0),"ERRORE !!"," ")</f>
        <v xml:space="preserve"> </v>
      </c>
      <c r="F10" s="184"/>
      <c r="G10" s="187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8">
        <f t="shared" si="0"/>
        <v>0</v>
      </c>
      <c r="U10" s="168"/>
    </row>
    <row r="11" spans="1:21" ht="15.75" thickBot="1" x14ac:dyDescent="0.5">
      <c r="A11" s="421">
        <f>+'PRE-FEST.'!C19</f>
        <v>9</v>
      </c>
      <c r="B11" s="422" t="str">
        <f>+'PRE-FEST.'!B19</f>
        <v>C.S.</v>
      </c>
      <c r="C11" s="420">
        <f>+'PRE-FEST.'!D19</f>
        <v>0</v>
      </c>
      <c r="D11" s="201">
        <f t="shared" si="1"/>
        <v>0</v>
      </c>
      <c r="E11" s="148" t="str">
        <f>IF(AND('PRE-FEST.'!L19&gt;0,T11&gt;0),"ERRORE !!"," ")</f>
        <v xml:space="preserve"> </v>
      </c>
      <c r="F11" s="184"/>
      <c r="G11" s="187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8">
        <f t="shared" si="0"/>
        <v>0</v>
      </c>
      <c r="U11" s="168"/>
    </row>
    <row r="12" spans="1:21" ht="15.75" thickBot="1" x14ac:dyDescent="0.5">
      <c r="A12" s="421">
        <f>+'PRE-FEST.'!C20</f>
        <v>10</v>
      </c>
      <c r="B12" s="422" t="str">
        <f>+'PRE-FEST.'!B20</f>
        <v>C.S.</v>
      </c>
      <c r="C12" s="420">
        <f>+'PRE-FEST.'!D20</f>
        <v>0</v>
      </c>
      <c r="D12" s="201">
        <f t="shared" si="1"/>
        <v>0</v>
      </c>
      <c r="E12" s="148" t="str">
        <f>IF(AND('PRE-FEST.'!L20&gt;0,T12&gt;0),"ERRORE !!"," ")</f>
        <v xml:space="preserve"> </v>
      </c>
      <c r="F12" s="184"/>
      <c r="G12" s="187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8">
        <f t="shared" si="0"/>
        <v>0</v>
      </c>
      <c r="U12" s="168"/>
    </row>
    <row r="13" spans="1:21" ht="15.75" thickBot="1" x14ac:dyDescent="0.5">
      <c r="A13" s="421">
        <f>+'PRE-FEST.'!C21</f>
        <v>11</v>
      </c>
      <c r="B13" s="422" t="str">
        <f>+'PRE-FEST.'!B21</f>
        <v>C.S.</v>
      </c>
      <c r="C13" s="420">
        <f>+'PRE-FEST.'!D21</f>
        <v>0</v>
      </c>
      <c r="D13" s="201">
        <f>+T13</f>
        <v>0</v>
      </c>
      <c r="E13" s="148" t="str">
        <f>IF(AND('PRE-FEST.'!L21&gt;0,T13&gt;0),"ERRORE !!"," ")</f>
        <v xml:space="preserve"> </v>
      </c>
      <c r="F13" s="184"/>
      <c r="G13" s="187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8">
        <f t="shared" si="0"/>
        <v>0</v>
      </c>
      <c r="U13" s="168"/>
    </row>
    <row r="14" spans="1:21" ht="15.75" thickBot="1" x14ac:dyDescent="0.5">
      <c r="A14" s="421">
        <f>+'PRE-FEST.'!C22</f>
        <v>12</v>
      </c>
      <c r="B14" s="422" t="str">
        <f>+'PRE-FEST.'!B22</f>
        <v>C.S.</v>
      </c>
      <c r="C14" s="420">
        <f>+'PRE-FEST.'!D22</f>
        <v>0</v>
      </c>
      <c r="D14" s="201">
        <f t="shared" si="1"/>
        <v>0</v>
      </c>
      <c r="E14" s="148" t="str">
        <f>IF(AND('PRE-FEST.'!L22&gt;0,T14&gt;0),"ERRORE !!"," ")</f>
        <v xml:space="preserve"> </v>
      </c>
      <c r="F14" s="184"/>
      <c r="G14" s="187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8">
        <f t="shared" si="0"/>
        <v>0</v>
      </c>
      <c r="U14" s="168"/>
    </row>
    <row r="15" spans="1:21" ht="15.75" thickBot="1" x14ac:dyDescent="0.5">
      <c r="A15" s="421">
        <f>+'PRE-FEST.'!C23</f>
        <v>13</v>
      </c>
      <c r="B15" s="422" t="str">
        <f>+'PRE-FEST.'!B23</f>
        <v>C.S.</v>
      </c>
      <c r="C15" s="420">
        <f>+'PRE-FEST.'!D23</f>
        <v>0</v>
      </c>
      <c r="D15" s="201">
        <f t="shared" si="1"/>
        <v>0</v>
      </c>
      <c r="E15" s="148" t="str">
        <f>IF(AND('PRE-FEST.'!L23&gt;0,T15&gt;0),"ERRORE !!"," ")</f>
        <v xml:space="preserve"> </v>
      </c>
      <c r="F15" s="184"/>
      <c r="G15" s="187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8">
        <f t="shared" si="0"/>
        <v>0</v>
      </c>
      <c r="U15" s="168"/>
    </row>
    <row r="16" spans="1:21" ht="15.75" thickBot="1" x14ac:dyDescent="0.5">
      <c r="A16" s="421">
        <f>+'PRE-FEST.'!C24</f>
        <v>14</v>
      </c>
      <c r="B16" s="422" t="str">
        <f>+'PRE-FEST.'!B24</f>
        <v>C.S.</v>
      </c>
      <c r="C16" s="420">
        <f>+'PRE-FEST.'!D24</f>
        <v>0</v>
      </c>
      <c r="D16" s="201">
        <f t="shared" si="1"/>
        <v>0</v>
      </c>
      <c r="E16" s="148" t="str">
        <f>IF(AND('PRE-FEST.'!L24&gt;0,T16&gt;0),"ERRORE !!"," ")</f>
        <v xml:space="preserve"> </v>
      </c>
      <c r="F16" s="184"/>
      <c r="G16" s="187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8">
        <f t="shared" si="0"/>
        <v>0</v>
      </c>
      <c r="U16" s="168"/>
    </row>
    <row r="17" spans="1:21" ht="15.75" thickBot="1" x14ac:dyDescent="0.5">
      <c r="A17" s="421">
        <f>+'PRE-FEST.'!C25</f>
        <v>15</v>
      </c>
      <c r="B17" s="422" t="str">
        <f>+'PRE-FEST.'!B25</f>
        <v>C.S.</v>
      </c>
      <c r="C17" s="420">
        <f>+'PRE-FEST.'!D25</f>
        <v>0</v>
      </c>
      <c r="D17" s="201">
        <f t="shared" si="1"/>
        <v>0</v>
      </c>
      <c r="E17" s="148" t="str">
        <f>IF(AND('PRE-FEST.'!L25&gt;0,T17&gt;0),"ERRORE !!"," ")</f>
        <v xml:space="preserve"> </v>
      </c>
      <c r="F17" s="184"/>
      <c r="G17" s="187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8">
        <f t="shared" si="0"/>
        <v>0</v>
      </c>
      <c r="U17" s="168"/>
    </row>
    <row r="18" spans="1:21" ht="15.75" thickBot="1" x14ac:dyDescent="0.5">
      <c r="A18" s="421">
        <f>+'PRE-FEST.'!C26</f>
        <v>16</v>
      </c>
      <c r="B18" s="422" t="str">
        <f>+'PRE-FEST.'!B26</f>
        <v>C.S.</v>
      </c>
      <c r="C18" s="420">
        <f>+'PRE-FEST.'!D26</f>
        <v>0</v>
      </c>
      <c r="D18" s="201">
        <f t="shared" si="1"/>
        <v>0</v>
      </c>
      <c r="E18" s="148" t="str">
        <f>IF(AND('PRE-FEST.'!L26&gt;0,T18&gt;0),"ERRORE !!"," ")</f>
        <v xml:space="preserve"> </v>
      </c>
      <c r="F18" s="184"/>
      <c r="G18" s="187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8">
        <f t="shared" si="0"/>
        <v>0</v>
      </c>
      <c r="U18" s="168"/>
    </row>
    <row r="19" spans="1:21" ht="15.75" thickBot="1" x14ac:dyDescent="0.5">
      <c r="A19" s="421">
        <f>+'PRE-FEST.'!C27</f>
        <v>17</v>
      </c>
      <c r="B19" s="422" t="str">
        <f>+'PRE-FEST.'!B27</f>
        <v>C.S.</v>
      </c>
      <c r="C19" s="420">
        <f>+'PRE-FEST.'!D27</f>
        <v>0</v>
      </c>
      <c r="D19" s="201">
        <f t="shared" si="1"/>
        <v>0</v>
      </c>
      <c r="E19" s="148" t="str">
        <f>IF(AND('PRE-FEST.'!L27&gt;0,T19&gt;0),"ERRORE !!"," ")</f>
        <v xml:space="preserve"> </v>
      </c>
      <c r="F19" s="184"/>
      <c r="G19" s="187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8">
        <f t="shared" si="0"/>
        <v>0</v>
      </c>
      <c r="U19" s="168"/>
    </row>
    <row r="20" spans="1:21" ht="15.75" thickBot="1" x14ac:dyDescent="0.5">
      <c r="A20" s="421">
        <f>+'PRE-FEST.'!C28</f>
        <v>18</v>
      </c>
      <c r="B20" s="422" t="str">
        <f>+'PRE-FEST.'!B28</f>
        <v>C.S.</v>
      </c>
      <c r="C20" s="420">
        <f>+'PRE-FEST.'!D28</f>
        <v>0</v>
      </c>
      <c r="D20" s="201">
        <f t="shared" si="1"/>
        <v>0</v>
      </c>
      <c r="E20" s="148" t="str">
        <f>IF(AND('PRE-FEST.'!L28&gt;0,T20&gt;0),"ERRORE !!"," ")</f>
        <v xml:space="preserve"> </v>
      </c>
      <c r="F20" s="184"/>
      <c r="G20" s="187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8">
        <f t="shared" si="0"/>
        <v>0</v>
      </c>
      <c r="U20" s="169"/>
    </row>
    <row r="21" spans="1:21" ht="16.5" thickBot="1" x14ac:dyDescent="0.3">
      <c r="A21" s="421">
        <f>+'PRE-FEST.'!C29</f>
        <v>19</v>
      </c>
      <c r="B21" s="422" t="str">
        <f>+'PRE-FEST.'!B29</f>
        <v>C.S.</v>
      </c>
      <c r="C21" s="420">
        <f>+'PRE-FEST.'!D29</f>
        <v>0</v>
      </c>
      <c r="D21" s="201">
        <f t="shared" si="1"/>
        <v>0</v>
      </c>
      <c r="E21" s="148" t="str">
        <f>IF(AND('PRE-FEST.'!L29&gt;0,T21&gt;0),"ERRORE !!"," ")</f>
        <v xml:space="preserve"> </v>
      </c>
      <c r="F21" s="184"/>
      <c r="G21" s="187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8">
        <f t="shared" si="0"/>
        <v>0</v>
      </c>
      <c r="U21" s="168"/>
    </row>
    <row r="22" spans="1:21" ht="16.5" thickBot="1" x14ac:dyDescent="0.3">
      <c r="A22" s="421">
        <f>+'PRE-FEST.'!C30</f>
        <v>20</v>
      </c>
      <c r="B22" s="422" t="str">
        <f>+'PRE-FEST.'!B30</f>
        <v>C.S.</v>
      </c>
      <c r="C22" s="420">
        <f>+'PRE-FEST.'!D30</f>
        <v>0</v>
      </c>
      <c r="D22" s="201">
        <f>+T22</f>
        <v>0</v>
      </c>
      <c r="E22" s="148" t="str">
        <f>IF(AND('PRE-FEST.'!L30&gt;0,T22&gt;0),"ERRORE !!"," ")</f>
        <v xml:space="preserve"> </v>
      </c>
      <c r="F22" s="184"/>
      <c r="G22" s="187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8">
        <f t="shared" si="0"/>
        <v>0</v>
      </c>
      <c r="U22" s="168"/>
    </row>
    <row r="23" spans="1:21" ht="16.5" thickBot="1" x14ac:dyDescent="0.3">
      <c r="A23" s="421">
        <f>+'PRE-FEST.'!C31</f>
        <v>21</v>
      </c>
      <c r="B23" s="422" t="str">
        <f>+'PRE-FEST.'!B31</f>
        <v>C.S.</v>
      </c>
      <c r="C23" s="420">
        <f>+'PRE-FEST.'!D31</f>
        <v>0</v>
      </c>
      <c r="D23" s="201">
        <f>+T23</f>
        <v>0</v>
      </c>
      <c r="E23" s="148" t="str">
        <f>IF(AND('PRE-FEST.'!L31&gt;0,T23&gt;0),"ERRORE !!"," ")</f>
        <v xml:space="preserve"> </v>
      </c>
      <c r="F23" s="184"/>
      <c r="G23" s="187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8">
        <f t="shared" si="0"/>
        <v>0</v>
      </c>
      <c r="U23" s="168"/>
    </row>
    <row r="24" spans="1:21" ht="16.5" thickBot="1" x14ac:dyDescent="0.3">
      <c r="A24" s="421">
        <f>+'PRE-FEST.'!C32</f>
        <v>22</v>
      </c>
      <c r="B24" s="422" t="str">
        <f>+'PRE-FEST.'!B32</f>
        <v>C.S.</v>
      </c>
      <c r="C24" s="420">
        <f>+'PRE-FEST.'!D32</f>
        <v>0</v>
      </c>
      <c r="D24" s="201">
        <f t="shared" si="1"/>
        <v>0</v>
      </c>
      <c r="E24" s="148" t="str">
        <f>IF(AND('PRE-FEST.'!L32&gt;0,T24&gt;0),"ERRORE !!"," ")</f>
        <v xml:space="preserve"> </v>
      </c>
      <c r="F24" s="184"/>
      <c r="G24" s="187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8">
        <f t="shared" si="0"/>
        <v>0</v>
      </c>
      <c r="U24" s="168"/>
    </row>
    <row r="25" spans="1:21" ht="16.5" thickBot="1" x14ac:dyDescent="0.3">
      <c r="A25" s="421">
        <f>+'PRE-FEST.'!C33</f>
        <v>23</v>
      </c>
      <c r="B25" s="422" t="str">
        <f>+'PRE-FEST.'!B33</f>
        <v>C.S.</v>
      </c>
      <c r="C25" s="420">
        <f>+'PRE-FEST.'!D33</f>
        <v>0</v>
      </c>
      <c r="D25" s="201">
        <f t="shared" si="1"/>
        <v>0</v>
      </c>
      <c r="E25" s="148" t="str">
        <f>IF(AND('PRE-FEST.'!L33&gt;0,T25&gt;0),"ERRORE !!"," ")</f>
        <v xml:space="preserve"> </v>
      </c>
      <c r="F25" s="184"/>
      <c r="G25" s="187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8">
        <f t="shared" si="0"/>
        <v>0</v>
      </c>
      <c r="U25" s="168"/>
    </row>
    <row r="26" spans="1:21" ht="16.5" thickBot="1" x14ac:dyDescent="0.3">
      <c r="A26" s="421">
        <f>+'PRE-FEST.'!C34</f>
        <v>24</v>
      </c>
      <c r="B26" s="422" t="str">
        <f>+'PRE-FEST.'!B34</f>
        <v>C.S.</v>
      </c>
      <c r="C26" s="420">
        <f>+'PRE-FEST.'!D34</f>
        <v>0</v>
      </c>
      <c r="D26" s="201">
        <f>+T26</f>
        <v>0</v>
      </c>
      <c r="E26" s="148" t="str">
        <f>IF(AND('PRE-FEST.'!L34&gt;0,T26&gt;0),"ERRORE !!"," ")</f>
        <v xml:space="preserve"> </v>
      </c>
      <c r="F26" s="184"/>
      <c r="G26" s="187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8">
        <f t="shared" si="0"/>
        <v>0</v>
      </c>
      <c r="U26" s="404" t="s">
        <v>163</v>
      </c>
    </row>
    <row r="27" spans="1:21" ht="19.5" thickBot="1" x14ac:dyDescent="0.35">
      <c r="A27" s="423">
        <f>+'PRE-FEST.'!C35</f>
        <v>25</v>
      </c>
      <c r="B27" s="424" t="str">
        <f>+'PRE-FEST.'!B35</f>
        <v>C..S.</v>
      </c>
      <c r="C27" s="425">
        <f>+'PRE-FEST.'!D35</f>
        <v>0</v>
      </c>
      <c r="D27" s="202">
        <f>+T27</f>
        <v>0</v>
      </c>
      <c r="E27" s="152" t="str">
        <f>IF(AND('PRE-FEST.'!L35&gt;0,T27&gt;0),"ERRORE !!"," ")</f>
        <v xml:space="preserve"> </v>
      </c>
      <c r="F27" s="184"/>
      <c r="G27" s="189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1">
        <f t="shared" si="0"/>
        <v>0</v>
      </c>
      <c r="U27" s="403">
        <f>SUM(T3:T27)</f>
        <v>0</v>
      </c>
    </row>
    <row r="28" spans="1:21" ht="17.25" thickTop="1" thickBot="1" x14ac:dyDescent="0.3">
      <c r="A28" s="421">
        <f>+'PRE-FEST.'!C36</f>
        <v>1</v>
      </c>
      <c r="B28" s="426" t="str">
        <f>+'PRE-FEST.'!B36</f>
        <v>A.A.</v>
      </c>
      <c r="C28" s="420">
        <f>+'PRE-FEST.'!D36</f>
        <v>0</v>
      </c>
      <c r="D28" s="203">
        <f t="shared" si="1"/>
        <v>0</v>
      </c>
      <c r="E28" s="151" t="str">
        <f>IF(AND('PRE-FEST.'!L36&gt;0,T28&gt;0),"ERRORE !!"," ")</f>
        <v xml:space="preserve"> </v>
      </c>
      <c r="F28" s="184"/>
      <c r="G28" s="192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86">
        <f t="shared" si="0"/>
        <v>0</v>
      </c>
      <c r="U28" s="168"/>
    </row>
    <row r="29" spans="1:21" ht="16.5" thickBot="1" x14ac:dyDescent="0.3">
      <c r="A29" s="427">
        <f>+'PRE-FEST.'!C37</f>
        <v>2</v>
      </c>
      <c r="B29" s="422" t="str">
        <f>+'PRE-FEST.'!B37</f>
        <v>A.A.</v>
      </c>
      <c r="C29" s="420">
        <f>+'PRE-FEST.'!D37</f>
        <v>0</v>
      </c>
      <c r="D29" s="201">
        <f t="shared" si="1"/>
        <v>0</v>
      </c>
      <c r="E29" s="148" t="str">
        <f>IF(AND('PRE-FEST.'!L37&gt;0,T29&gt;0),"ERRORE !!"," ")</f>
        <v xml:space="preserve"> </v>
      </c>
      <c r="F29" s="184"/>
      <c r="G29" s="187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8">
        <f t="shared" si="0"/>
        <v>0</v>
      </c>
      <c r="U29" s="168"/>
    </row>
    <row r="30" spans="1:21" ht="16.5" thickBot="1" x14ac:dyDescent="0.3">
      <c r="A30" s="427">
        <f>+'PRE-FEST.'!C38</f>
        <v>3</v>
      </c>
      <c r="B30" s="422" t="str">
        <f>+'PRE-FEST.'!B38</f>
        <v>A.A.</v>
      </c>
      <c r="C30" s="420">
        <f>+'PRE-FEST.'!D38</f>
        <v>0</v>
      </c>
      <c r="D30" s="201">
        <f t="shared" si="1"/>
        <v>0</v>
      </c>
      <c r="E30" s="148" t="str">
        <f>IF(AND('PRE-FEST.'!L38&gt;0,T30&gt;0),"ERRORE !!"," ")</f>
        <v xml:space="preserve"> </v>
      </c>
      <c r="F30" s="184"/>
      <c r="G30" s="187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8">
        <f t="shared" si="0"/>
        <v>0</v>
      </c>
      <c r="U30" s="168"/>
    </row>
    <row r="31" spans="1:21" ht="16.5" thickBot="1" x14ac:dyDescent="0.3">
      <c r="A31" s="427">
        <f>+'PRE-FEST.'!C39</f>
        <v>4</v>
      </c>
      <c r="B31" s="422" t="str">
        <f>+'PRE-FEST.'!B39</f>
        <v>A.A.</v>
      </c>
      <c r="C31" s="420">
        <f>+'PRE-FEST.'!D39</f>
        <v>0</v>
      </c>
      <c r="D31" s="201">
        <f t="shared" si="1"/>
        <v>0</v>
      </c>
      <c r="E31" s="148" t="str">
        <f>IF(AND('PRE-FEST.'!L39&gt;0,T31&gt;0),"ERRORE !!"," ")</f>
        <v xml:space="preserve"> </v>
      </c>
      <c r="F31" s="184"/>
      <c r="G31" s="187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8">
        <f t="shared" si="0"/>
        <v>0</v>
      </c>
      <c r="U31" s="168"/>
    </row>
    <row r="32" spans="1:21" ht="16.5" thickBot="1" x14ac:dyDescent="0.3">
      <c r="A32" s="427">
        <f>+'PRE-FEST.'!C40</f>
        <v>5</v>
      </c>
      <c r="B32" s="422" t="str">
        <f>+'PRE-FEST.'!B40</f>
        <v>A.A.</v>
      </c>
      <c r="C32" s="420">
        <f>+'PRE-FEST.'!D40</f>
        <v>0</v>
      </c>
      <c r="D32" s="201">
        <f t="shared" si="1"/>
        <v>0</v>
      </c>
      <c r="E32" s="148" t="str">
        <f>IF(AND('PRE-FEST.'!L40&gt;0,T32&gt;0),"ERRORE !!"," ")</f>
        <v xml:space="preserve"> </v>
      </c>
      <c r="F32" s="184"/>
      <c r="G32" s="187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8">
        <f t="shared" si="0"/>
        <v>0</v>
      </c>
      <c r="U32" s="168"/>
    </row>
    <row r="33" spans="1:21" ht="16.5" thickBot="1" x14ac:dyDescent="0.3">
      <c r="A33" s="427">
        <f>+'PRE-FEST.'!C41</f>
        <v>6</v>
      </c>
      <c r="B33" s="422" t="str">
        <f>+'PRE-FEST.'!B41</f>
        <v>A.A.</v>
      </c>
      <c r="C33" s="420">
        <f>+'PRE-FEST.'!D41</f>
        <v>0</v>
      </c>
      <c r="D33" s="201">
        <f t="shared" si="1"/>
        <v>0</v>
      </c>
      <c r="E33" s="148" t="str">
        <f>IF(AND('PRE-FEST.'!L41&gt;0,T33&gt;0),"ERRORE !!"," ")</f>
        <v xml:space="preserve"> </v>
      </c>
      <c r="F33" s="184"/>
      <c r="G33" s="187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8">
        <f t="shared" si="0"/>
        <v>0</v>
      </c>
      <c r="U33" s="168"/>
    </row>
    <row r="34" spans="1:21" ht="16.5" thickBot="1" x14ac:dyDescent="0.3">
      <c r="A34" s="427">
        <f>+'PRE-FEST.'!C42</f>
        <v>7</v>
      </c>
      <c r="B34" s="422" t="str">
        <f>+'PRE-FEST.'!B42</f>
        <v>A.A.</v>
      </c>
      <c r="C34" s="420">
        <f>+'PRE-FEST.'!D42</f>
        <v>0</v>
      </c>
      <c r="D34" s="201">
        <f>+T34</f>
        <v>0</v>
      </c>
      <c r="E34" s="148" t="str">
        <f>IF(AND('PRE-FEST.'!L42&gt;0,T34&gt;0),"ERRORE !!"," ")</f>
        <v xml:space="preserve"> </v>
      </c>
      <c r="F34" s="184"/>
      <c r="G34" s="187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8">
        <f t="shared" si="0"/>
        <v>0</v>
      </c>
      <c r="U34" s="168"/>
    </row>
    <row r="35" spans="1:21" ht="16.5" thickBot="1" x14ac:dyDescent="0.3">
      <c r="A35" s="427">
        <f>+'PRE-FEST.'!C43</f>
        <v>8</v>
      </c>
      <c r="B35" s="422" t="str">
        <f>+'PRE-FEST.'!B43</f>
        <v>A.A.</v>
      </c>
      <c r="C35" s="420">
        <f>+'PRE-FEST.'!D43</f>
        <v>0</v>
      </c>
      <c r="D35" s="201">
        <f>+T35</f>
        <v>0</v>
      </c>
      <c r="E35" s="148" t="str">
        <f>IF(AND('PRE-FEST.'!L43&gt;0,T35&gt;0),"ERRORE !!"," ")</f>
        <v xml:space="preserve"> </v>
      </c>
      <c r="F35" s="184"/>
      <c r="G35" s="187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8">
        <f t="shared" ref="T35:T51" si="2">+F35+G35+H35+I35+J35+K35+L35+M35+N35+O35+P35+Q35+R35+S35</f>
        <v>0</v>
      </c>
      <c r="U35" s="168"/>
    </row>
    <row r="36" spans="1:21" ht="16.5" thickBot="1" x14ac:dyDescent="0.3">
      <c r="A36" s="427">
        <f>+'PRE-FEST.'!C44</f>
        <v>9</v>
      </c>
      <c r="B36" s="422" t="str">
        <f>+'PRE-FEST.'!B44</f>
        <v>A.A.</v>
      </c>
      <c r="C36" s="420">
        <f>+'PRE-FEST.'!D44</f>
        <v>0</v>
      </c>
      <c r="D36" s="201">
        <f>+T36</f>
        <v>0</v>
      </c>
      <c r="E36" s="148" t="str">
        <f>IF(AND('PRE-FEST.'!L44&gt;0,T36&gt;0),"ERRORE !!"," ")</f>
        <v xml:space="preserve"> </v>
      </c>
      <c r="F36" s="184"/>
      <c r="G36" s="187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8">
        <f t="shared" si="2"/>
        <v>0</v>
      </c>
      <c r="U36" s="168"/>
    </row>
    <row r="37" spans="1:21" ht="16.5" thickBot="1" x14ac:dyDescent="0.3">
      <c r="A37" s="427">
        <f>+'PRE-FEST.'!C45</f>
        <v>10</v>
      </c>
      <c r="B37" s="422" t="str">
        <f>+'PRE-FEST.'!B45</f>
        <v>A.A.</v>
      </c>
      <c r="C37" s="420">
        <f>+'PRE-FEST.'!D45</f>
        <v>0</v>
      </c>
      <c r="D37" s="201">
        <f t="shared" si="1"/>
        <v>0</v>
      </c>
      <c r="E37" s="148" t="str">
        <f>IF(AND('PRE-FEST.'!L45&gt;0,T37&gt;0),"ERRORE !!"," ")</f>
        <v xml:space="preserve"> </v>
      </c>
      <c r="F37" s="184"/>
      <c r="G37" s="187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8">
        <f t="shared" si="2"/>
        <v>0</v>
      </c>
      <c r="U37" s="35"/>
    </row>
    <row r="38" spans="1:21" ht="16.5" thickBot="1" x14ac:dyDescent="0.3">
      <c r="A38" s="427">
        <f>+'PRE-FEST.'!C46</f>
        <v>11</v>
      </c>
      <c r="B38" s="422" t="str">
        <f>+'PRE-FEST.'!B46</f>
        <v>A.A.</v>
      </c>
      <c r="C38" s="420">
        <f>+'PRE-FEST.'!D46</f>
        <v>0</v>
      </c>
      <c r="D38" s="203">
        <f>+T38</f>
        <v>0</v>
      </c>
      <c r="E38" s="148" t="str">
        <f>IF(AND('PRE-FEST.'!L46&gt;0,T38&gt;0),"ERRORE !!"," ")</f>
        <v xml:space="preserve"> </v>
      </c>
      <c r="F38" s="184"/>
      <c r="G38" s="187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8">
        <f t="shared" si="2"/>
        <v>0</v>
      </c>
      <c r="U38" s="404" t="s">
        <v>164</v>
      </c>
    </row>
    <row r="39" spans="1:21" ht="16.5" thickBot="1" x14ac:dyDescent="0.3">
      <c r="A39" s="428">
        <f>+'PRE-FEST.'!C47</f>
        <v>12</v>
      </c>
      <c r="B39" s="429" t="str">
        <f>+'PRE-FEST.'!B47</f>
        <v>A.A.</v>
      </c>
      <c r="C39" s="430">
        <f>+'PRE-FEST.'!D47</f>
        <v>0</v>
      </c>
      <c r="D39" s="204">
        <f>+T39</f>
        <v>0</v>
      </c>
      <c r="E39" s="153" t="str">
        <f>IF(AND('PRE-FEST.'!L47&gt;0,T39&gt;0),"ERRORE !!"," ")</f>
        <v xml:space="preserve"> </v>
      </c>
      <c r="F39" s="184"/>
      <c r="G39" s="194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6">
        <f t="shared" si="2"/>
        <v>0</v>
      </c>
      <c r="U39" s="406">
        <f>SUM(T28:T39)</f>
        <v>0</v>
      </c>
    </row>
    <row r="40" spans="1:21" ht="17.25" thickTop="1" thickBot="1" x14ac:dyDescent="0.3">
      <c r="A40" s="431">
        <f>+'PRE-FEST.'!C48</f>
        <v>1</v>
      </c>
      <c r="B40" s="419" t="str">
        <f>+'PRE-FEST.'!B48</f>
        <v>A.T.</v>
      </c>
      <c r="C40" s="432">
        <f>+'PRE-FEST.'!D48</f>
        <v>0</v>
      </c>
      <c r="D40" s="205">
        <f t="shared" ref="D40:D51" si="3">+T40</f>
        <v>0</v>
      </c>
      <c r="E40" s="154" t="str">
        <f>IF(AND('PRE-FEST.'!L48&gt;0,T40&gt;0),"ERRORE !!"," ")</f>
        <v xml:space="preserve"> </v>
      </c>
      <c r="F40" s="184"/>
      <c r="G40" s="197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9">
        <f t="shared" si="2"/>
        <v>0</v>
      </c>
      <c r="U40" s="35"/>
    </row>
    <row r="41" spans="1:21" ht="16.5" thickBot="1" x14ac:dyDescent="0.3">
      <c r="A41" s="427">
        <f>+'PRE-FEST.'!C49</f>
        <v>2</v>
      </c>
      <c r="B41" s="422" t="str">
        <f>+'PRE-FEST.'!B49</f>
        <v>A.T.</v>
      </c>
      <c r="C41" s="420">
        <f>+'PRE-FEST.'!D49</f>
        <v>0</v>
      </c>
      <c r="D41" s="201">
        <f t="shared" si="3"/>
        <v>0</v>
      </c>
      <c r="E41" s="148" t="str">
        <f>IF(AND('PRE-FEST.'!L49&gt;0,T41&gt;0),"ERRORE !!"," ")</f>
        <v xml:space="preserve"> </v>
      </c>
      <c r="F41" s="184"/>
      <c r="G41" s="187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8">
        <f t="shared" si="2"/>
        <v>0</v>
      </c>
      <c r="U41" s="35"/>
    </row>
    <row r="42" spans="1:21" ht="16.5" thickBot="1" x14ac:dyDescent="0.3">
      <c r="A42" s="427">
        <f>+'PRE-FEST.'!C50</f>
        <v>3</v>
      </c>
      <c r="B42" s="422" t="str">
        <f>+'PRE-FEST.'!B50</f>
        <v>A.T.</v>
      </c>
      <c r="C42" s="420">
        <f>+'PRE-FEST.'!D50</f>
        <v>0</v>
      </c>
      <c r="D42" s="201">
        <f t="shared" si="3"/>
        <v>0</v>
      </c>
      <c r="E42" s="148" t="str">
        <f>IF(AND('PRE-FEST.'!L50&gt;0,T42&gt;0),"ERRORE !!"," ")</f>
        <v xml:space="preserve"> </v>
      </c>
      <c r="F42" s="184"/>
      <c r="G42" s="187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8">
        <f t="shared" si="2"/>
        <v>0</v>
      </c>
      <c r="U42" s="35"/>
    </row>
    <row r="43" spans="1:21" ht="16.5" thickBot="1" x14ac:dyDescent="0.3">
      <c r="A43" s="427">
        <f>+'PRE-FEST.'!C51</f>
        <v>4</v>
      </c>
      <c r="B43" s="422" t="str">
        <f>+'PRE-FEST.'!B51</f>
        <v>A.T.</v>
      </c>
      <c r="C43" s="420">
        <f>+'PRE-FEST.'!D51</f>
        <v>0</v>
      </c>
      <c r="D43" s="201">
        <f t="shared" si="3"/>
        <v>0</v>
      </c>
      <c r="E43" s="148" t="str">
        <f>IF(AND('PRE-FEST.'!L51&gt;0,T43&gt;0),"ERRORE !!"," ")</f>
        <v xml:space="preserve"> </v>
      </c>
      <c r="F43" s="184"/>
      <c r="G43" s="187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8">
        <f t="shared" si="2"/>
        <v>0</v>
      </c>
      <c r="U43" s="35"/>
    </row>
    <row r="44" spans="1:21" ht="16.5" thickBot="1" x14ac:dyDescent="0.3">
      <c r="A44" s="427">
        <f>+'PRE-FEST.'!C52</f>
        <v>5</v>
      </c>
      <c r="B44" s="422" t="str">
        <f>+'PRE-FEST.'!B52</f>
        <v>A.T.</v>
      </c>
      <c r="C44" s="420">
        <f>+'PRE-FEST.'!D52</f>
        <v>0</v>
      </c>
      <c r="D44" s="201">
        <f t="shared" si="3"/>
        <v>0</v>
      </c>
      <c r="E44" s="148" t="str">
        <f>IF(AND('PRE-FEST.'!L52&gt;0,T44&gt;0),"ERRORE !!"," ")</f>
        <v xml:space="preserve"> </v>
      </c>
      <c r="F44" s="184"/>
      <c r="G44" s="187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8">
        <f t="shared" si="2"/>
        <v>0</v>
      </c>
      <c r="U44" s="405"/>
    </row>
    <row r="45" spans="1:21" ht="16.5" thickBot="1" x14ac:dyDescent="0.3">
      <c r="A45" s="427">
        <f>+'PRE-FEST.'!C53</f>
        <v>6</v>
      </c>
      <c r="B45" s="422" t="str">
        <f>+'PRE-FEST.'!B53</f>
        <v>A.T.</v>
      </c>
      <c r="C45" s="420">
        <f>+'PRE-FEST.'!D53</f>
        <v>0</v>
      </c>
      <c r="D45" s="201">
        <f t="shared" si="3"/>
        <v>0</v>
      </c>
      <c r="E45" s="148" t="str">
        <f>IF(AND('PRE-FEST.'!L53&gt;0,T45&gt;0),"ERRORE !!"," ")</f>
        <v xml:space="preserve"> </v>
      </c>
      <c r="F45" s="184"/>
      <c r="G45" s="187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8">
        <f t="shared" si="2"/>
        <v>0</v>
      </c>
      <c r="U45" s="35"/>
    </row>
    <row r="46" spans="1:21" ht="16.5" thickBot="1" x14ac:dyDescent="0.3">
      <c r="A46" s="427">
        <f>+'PRE-FEST.'!C54</f>
        <v>7</v>
      </c>
      <c r="B46" s="422" t="str">
        <f>+'PRE-FEST.'!B54</f>
        <v>A.T.</v>
      </c>
      <c r="C46" s="420">
        <f>+'PRE-FEST.'!D54</f>
        <v>0</v>
      </c>
      <c r="D46" s="201">
        <f t="shared" si="3"/>
        <v>0</v>
      </c>
      <c r="E46" s="148" t="str">
        <f>IF(AND('PRE-FEST.'!L54&gt;0,T46&gt;0),"ERRORE !!"," ")</f>
        <v xml:space="preserve"> </v>
      </c>
      <c r="F46" s="184"/>
      <c r="G46" s="187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8">
        <f t="shared" si="2"/>
        <v>0</v>
      </c>
      <c r="U46" s="35"/>
    </row>
    <row r="47" spans="1:21" ht="16.5" thickBot="1" x14ac:dyDescent="0.3">
      <c r="A47" s="427">
        <f>+'PRE-FEST.'!C55</f>
        <v>8</v>
      </c>
      <c r="B47" s="422" t="str">
        <f>+'PRE-FEST.'!B55</f>
        <v>A.T.</v>
      </c>
      <c r="C47" s="420">
        <f>+'PRE-FEST.'!D55</f>
        <v>0</v>
      </c>
      <c r="D47" s="201">
        <f t="shared" si="3"/>
        <v>0</v>
      </c>
      <c r="E47" s="148" t="str">
        <f>IF(AND('PRE-FEST.'!L55&gt;0,T47&gt;0),"ERRORE !!"," ")</f>
        <v xml:space="preserve"> </v>
      </c>
      <c r="F47" s="184"/>
      <c r="G47" s="187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8">
        <f t="shared" si="2"/>
        <v>0</v>
      </c>
      <c r="U47" s="35"/>
    </row>
    <row r="48" spans="1:21" ht="16.5" thickBot="1" x14ac:dyDescent="0.3">
      <c r="A48" s="427">
        <f>+'PRE-FEST.'!C56</f>
        <v>9</v>
      </c>
      <c r="B48" s="422" t="str">
        <f>+'PRE-FEST.'!B56</f>
        <v>A.T.</v>
      </c>
      <c r="C48" s="420">
        <f>+'PRE-FEST.'!D56</f>
        <v>0</v>
      </c>
      <c r="D48" s="201">
        <f t="shared" si="3"/>
        <v>0</v>
      </c>
      <c r="E48" s="148" t="str">
        <f>IF(AND('PRE-FEST.'!L56&gt;0,T48&gt;0),"ERRORE !!"," ")</f>
        <v xml:space="preserve"> </v>
      </c>
      <c r="F48" s="184"/>
      <c r="G48" s="187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8">
        <f t="shared" si="2"/>
        <v>0</v>
      </c>
      <c r="U48" s="35"/>
    </row>
    <row r="49" spans="1:21" ht="16.5" thickBot="1" x14ac:dyDescent="0.3">
      <c r="A49" s="427">
        <f>+'PRE-FEST.'!C57</f>
        <v>10</v>
      </c>
      <c r="B49" s="422" t="str">
        <f>+'PRE-FEST.'!B57</f>
        <v>A.T.</v>
      </c>
      <c r="C49" s="420">
        <f>+'PRE-FEST.'!D57</f>
        <v>0</v>
      </c>
      <c r="D49" s="201">
        <f t="shared" si="3"/>
        <v>0</v>
      </c>
      <c r="E49" s="148" t="str">
        <f>IF(AND('PRE-FEST.'!L57&gt;0,T49&gt;0),"ERRORE !!"," ")</f>
        <v xml:space="preserve"> </v>
      </c>
      <c r="F49" s="184"/>
      <c r="G49" s="187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8">
        <f t="shared" si="2"/>
        <v>0</v>
      </c>
      <c r="U49" s="35"/>
    </row>
    <row r="50" spans="1:21" ht="16.5" thickBot="1" x14ac:dyDescent="0.3">
      <c r="A50" s="427">
        <f>+'PRE-FEST.'!C58</f>
        <v>11</v>
      </c>
      <c r="B50" s="422" t="str">
        <f>+'PRE-FEST.'!B58</f>
        <v>A.T.</v>
      </c>
      <c r="C50" s="420">
        <f>+'PRE-FEST.'!D58</f>
        <v>0</v>
      </c>
      <c r="D50" s="201">
        <f t="shared" si="3"/>
        <v>0</v>
      </c>
      <c r="E50" s="148" t="str">
        <f>IF(AND('PRE-FEST.'!L58&gt;0,T50&gt;0),"ERRORE !!"," ")</f>
        <v xml:space="preserve"> </v>
      </c>
      <c r="F50" s="184"/>
      <c r="G50" s="187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8">
        <f t="shared" si="2"/>
        <v>0</v>
      </c>
      <c r="U50" s="404" t="s">
        <v>165</v>
      </c>
    </row>
    <row r="51" spans="1:21" ht="17.25" thickTop="1" thickBot="1" x14ac:dyDescent="0.3">
      <c r="A51" s="427">
        <f>+'PRE-FEST.'!C59</f>
        <v>12</v>
      </c>
      <c r="B51" s="422" t="str">
        <f>+'PRE-FEST.'!B59</f>
        <v>A.T.</v>
      </c>
      <c r="C51" s="420">
        <f>+'PRE-FEST.'!D59</f>
        <v>0</v>
      </c>
      <c r="D51" s="201">
        <f t="shared" si="3"/>
        <v>0</v>
      </c>
      <c r="E51" s="149" t="str">
        <f>IF(AND('PRE-FEST.'!L59&gt;0,T51&gt;0),"ERRORE !!"," ")</f>
        <v xml:space="preserve"> </v>
      </c>
      <c r="F51" s="184"/>
      <c r="G51" s="187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8">
        <f t="shared" si="2"/>
        <v>0</v>
      </c>
      <c r="U51" s="402">
        <f>SUM(T40:T51)</f>
        <v>0</v>
      </c>
    </row>
  </sheetData>
  <sheetProtection algorithmName="SHA-512" hashValue="7508ogAiJfna2y17ypGjQQFu1dWNZxTONqcO9eZxCMfFUE+gxQsr4D5o4aJSOg6Qy6lvgA0i4cuy1ZnChEvl7A==" saltValue="2bkk1TOySL1sXM1WckDNeA==" spinCount="100000" sheet="1" objects="1" scenarios="1"/>
  <mergeCells count="3">
    <mergeCell ref="E1:F1"/>
    <mergeCell ref="A1:D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3" sqref="E3"/>
    </sheetView>
  </sheetViews>
  <sheetFormatPr defaultRowHeight="15" x14ac:dyDescent="0.25"/>
  <cols>
    <col min="1" max="1" width="4.85546875" customWidth="1"/>
    <col min="2" max="2" width="6.5703125" customWidth="1"/>
    <col min="3" max="3" width="25.140625" customWidth="1"/>
    <col min="4" max="4" width="10.140625" bestFit="1" customWidth="1"/>
    <col min="5" max="5" width="8.28515625" customWidth="1"/>
    <col min="6" max="6" width="10.140625" bestFit="1" customWidth="1"/>
    <col min="7" max="7" width="6.85546875" customWidth="1"/>
    <col min="8" max="8" width="10.140625" bestFit="1" customWidth="1"/>
    <col min="9" max="9" width="7.85546875" customWidth="1"/>
    <col min="10" max="10" width="10.85546875" customWidth="1"/>
    <col min="11" max="11" width="7.140625" customWidth="1"/>
    <col min="12" max="12" width="10.85546875" customWidth="1"/>
    <col min="13" max="13" width="7.42578125" customWidth="1"/>
    <col min="14" max="14" width="10.140625" customWidth="1"/>
    <col min="15" max="15" width="8" customWidth="1"/>
    <col min="16" max="16" width="10.140625" customWidth="1"/>
    <col min="17" max="17" width="7.7109375" customWidth="1"/>
    <col min="18" max="18" width="11.140625" customWidth="1"/>
    <col min="19" max="19" width="7.140625" customWidth="1"/>
    <col min="20" max="20" width="10" customWidth="1"/>
    <col min="21" max="21" width="7.28515625" customWidth="1"/>
    <col min="22" max="22" width="10.85546875" customWidth="1"/>
    <col min="23" max="23" width="7.28515625" customWidth="1"/>
    <col min="24" max="24" width="8.140625" customWidth="1"/>
    <col min="25" max="25" width="7.140625" customWidth="1"/>
    <col min="26" max="26" width="8.140625" customWidth="1"/>
    <col min="27" max="27" width="7.5703125" customWidth="1"/>
    <col min="29" max="29" width="7.42578125" customWidth="1"/>
    <col min="30" max="30" width="8.42578125" customWidth="1"/>
    <col min="31" max="31" width="8" customWidth="1"/>
    <col min="32" max="32" width="8.140625" customWidth="1"/>
    <col min="33" max="33" width="7.140625" customWidth="1"/>
    <col min="34" max="34" width="10.42578125" customWidth="1"/>
  </cols>
  <sheetData>
    <row r="1" spans="1:34" ht="29.85" customHeight="1" thickTop="1" thickBot="1" x14ac:dyDescent="0.5">
      <c r="A1" s="515" t="s">
        <v>30</v>
      </c>
      <c r="B1" s="516"/>
      <c r="C1" s="517"/>
      <c r="D1" s="288" t="s">
        <v>31</v>
      </c>
      <c r="E1" s="518">
        <f>+'PRE-FEST.'!H6</f>
        <v>45016</v>
      </c>
      <c r="F1" s="519"/>
      <c r="G1" s="520"/>
      <c r="H1" s="18"/>
    </row>
    <row r="2" spans="1:34" ht="38.25" customHeight="1" thickTop="1" thickBot="1" x14ac:dyDescent="0.5">
      <c r="A2" s="76" t="s">
        <v>103</v>
      </c>
      <c r="B2" s="76" t="s">
        <v>104</v>
      </c>
      <c r="C2" s="77" t="s">
        <v>108</v>
      </c>
      <c r="D2" s="76" t="s">
        <v>32</v>
      </c>
      <c r="E2" s="332" t="s">
        <v>8</v>
      </c>
      <c r="F2" s="335" t="s">
        <v>32</v>
      </c>
      <c r="G2" s="335" t="s">
        <v>8</v>
      </c>
      <c r="H2" s="76" t="s">
        <v>32</v>
      </c>
      <c r="I2" s="76" t="s">
        <v>8</v>
      </c>
      <c r="J2" s="76" t="s">
        <v>32</v>
      </c>
      <c r="K2" s="76" t="s">
        <v>8</v>
      </c>
      <c r="L2" s="76" t="s">
        <v>32</v>
      </c>
      <c r="M2" s="76" t="s">
        <v>8</v>
      </c>
      <c r="N2" s="76" t="s">
        <v>32</v>
      </c>
      <c r="O2" s="76" t="s">
        <v>8</v>
      </c>
      <c r="P2" s="76" t="s">
        <v>32</v>
      </c>
      <c r="Q2" s="76" t="s">
        <v>8</v>
      </c>
      <c r="R2" s="76" t="s">
        <v>32</v>
      </c>
      <c r="S2" s="76" t="s">
        <v>8</v>
      </c>
      <c r="T2" s="76" t="s">
        <v>32</v>
      </c>
      <c r="U2" s="76" t="s">
        <v>8</v>
      </c>
      <c r="V2" s="76" t="s">
        <v>32</v>
      </c>
      <c r="W2" s="76" t="s">
        <v>8</v>
      </c>
      <c r="X2" s="76" t="s">
        <v>32</v>
      </c>
      <c r="Y2" s="76" t="s">
        <v>8</v>
      </c>
      <c r="Z2" s="76" t="s">
        <v>32</v>
      </c>
      <c r="AA2" s="76" t="s">
        <v>8</v>
      </c>
      <c r="AB2" s="76" t="s">
        <v>32</v>
      </c>
      <c r="AC2" s="76" t="s">
        <v>8</v>
      </c>
      <c r="AD2" s="76" t="s">
        <v>32</v>
      </c>
      <c r="AE2" s="76" t="s">
        <v>8</v>
      </c>
      <c r="AF2" s="76" t="s">
        <v>32</v>
      </c>
      <c r="AG2" s="76" t="s">
        <v>8</v>
      </c>
      <c r="AH2" s="76" t="s">
        <v>33</v>
      </c>
    </row>
    <row r="3" spans="1:34" ht="14.65" thickTop="1" x14ac:dyDescent="0.45">
      <c r="A3" s="345">
        <f>+'PRE-FEST.'!C11</f>
        <v>1</v>
      </c>
      <c r="B3" s="346" t="str">
        <f>+'PRE-FEST.'!B11</f>
        <v>C.S.</v>
      </c>
      <c r="C3" s="347">
        <f>+'PRE-FEST.'!D11</f>
        <v>0</v>
      </c>
      <c r="D3" s="213"/>
      <c r="E3" s="333"/>
      <c r="F3" s="213"/>
      <c r="G3" s="336"/>
      <c r="H3" s="213"/>
      <c r="I3" s="272"/>
      <c r="J3" s="213"/>
      <c r="K3" s="272"/>
      <c r="L3" s="213"/>
      <c r="M3" s="272"/>
      <c r="N3" s="213"/>
      <c r="O3" s="272"/>
      <c r="P3" s="213"/>
      <c r="Q3" s="272"/>
      <c r="R3" s="213"/>
      <c r="S3" s="272"/>
      <c r="T3" s="213"/>
      <c r="U3" s="272"/>
      <c r="V3" s="213"/>
      <c r="W3" s="272"/>
      <c r="X3" s="213"/>
      <c r="Y3" s="272"/>
      <c r="Z3" s="213"/>
      <c r="AA3" s="272"/>
      <c r="AB3" s="213"/>
      <c r="AC3" s="272"/>
      <c r="AD3" s="213"/>
      <c r="AE3" s="272"/>
      <c r="AF3" s="213"/>
      <c r="AG3" s="272"/>
      <c r="AH3" s="206">
        <f>+E3+G3+I3+K3+M3+O3+Q3+S3+U3+W3+Y3+AA3+AC3+AE3+AG3</f>
        <v>0</v>
      </c>
    </row>
    <row r="4" spans="1:34" ht="14.25" x14ac:dyDescent="0.45">
      <c r="A4" s="348">
        <f>+'PRE-FEST.'!C12</f>
        <v>2</v>
      </c>
      <c r="B4" s="346" t="str">
        <f>+'PRE-FEST.'!B12</f>
        <v>C.S.</v>
      </c>
      <c r="C4" s="347">
        <f>+'PRE-FEST.'!D12</f>
        <v>0</v>
      </c>
      <c r="D4" s="214"/>
      <c r="E4" s="334"/>
      <c r="F4" s="214"/>
      <c r="G4" s="301"/>
      <c r="H4" s="214"/>
      <c r="I4" s="273"/>
      <c r="J4" s="214"/>
      <c r="K4" s="273"/>
      <c r="L4" s="214"/>
      <c r="M4" s="273"/>
      <c r="N4" s="214"/>
      <c r="O4" s="273"/>
      <c r="P4" s="214"/>
      <c r="Q4" s="273"/>
      <c r="R4" s="214"/>
      <c r="S4" s="273"/>
      <c r="T4" s="214"/>
      <c r="U4" s="273"/>
      <c r="V4" s="214"/>
      <c r="W4" s="273"/>
      <c r="X4" s="214"/>
      <c r="Y4" s="273"/>
      <c r="Z4" s="214"/>
      <c r="AA4" s="273"/>
      <c r="AB4" s="214"/>
      <c r="AC4" s="273"/>
      <c r="AD4" s="214"/>
      <c r="AE4" s="273"/>
      <c r="AF4" s="214"/>
      <c r="AG4" s="273"/>
      <c r="AH4" s="207">
        <f t="shared" ref="AH4:AH51" si="0">+E4+G4+I4+K4+M4+O4+Q4+S4+U4+W4+Y4+AA4+AC4+AE4+AG4</f>
        <v>0</v>
      </c>
    </row>
    <row r="5" spans="1:34" ht="14.25" x14ac:dyDescent="0.45">
      <c r="A5" s="348">
        <f>+'PRE-FEST.'!C13</f>
        <v>3</v>
      </c>
      <c r="B5" s="346" t="str">
        <f>+'PRE-FEST.'!B13</f>
        <v>C.S.</v>
      </c>
      <c r="C5" s="347">
        <f>+'PRE-FEST.'!D13</f>
        <v>0</v>
      </c>
      <c r="D5" s="214"/>
      <c r="E5" s="334"/>
      <c r="F5" s="214"/>
      <c r="G5" s="301"/>
      <c r="H5" s="214"/>
      <c r="I5" s="273"/>
      <c r="J5" s="214"/>
      <c r="K5" s="273"/>
      <c r="L5" s="214"/>
      <c r="M5" s="273"/>
      <c r="N5" s="214"/>
      <c r="O5" s="273"/>
      <c r="P5" s="214"/>
      <c r="Q5" s="273"/>
      <c r="R5" s="214"/>
      <c r="S5" s="273"/>
      <c r="T5" s="214"/>
      <c r="U5" s="273"/>
      <c r="V5" s="214"/>
      <c r="W5" s="273"/>
      <c r="X5" s="214"/>
      <c r="Y5" s="273"/>
      <c r="Z5" s="214"/>
      <c r="AA5" s="273"/>
      <c r="AB5" s="214"/>
      <c r="AC5" s="273"/>
      <c r="AD5" s="214"/>
      <c r="AE5" s="273"/>
      <c r="AF5" s="214"/>
      <c r="AG5" s="273"/>
      <c r="AH5" s="207">
        <f t="shared" si="0"/>
        <v>0</v>
      </c>
    </row>
    <row r="6" spans="1:34" ht="14.25" x14ac:dyDescent="0.45">
      <c r="A6" s="348">
        <f>+'PRE-FEST.'!C14</f>
        <v>4</v>
      </c>
      <c r="B6" s="346" t="str">
        <f>+'PRE-FEST.'!B14</f>
        <v>C.S.</v>
      </c>
      <c r="C6" s="347">
        <f>+'PRE-FEST.'!D14</f>
        <v>0</v>
      </c>
      <c r="D6" s="214"/>
      <c r="E6" s="334"/>
      <c r="F6" s="214"/>
      <c r="G6" s="301"/>
      <c r="H6" s="214"/>
      <c r="I6" s="273"/>
      <c r="J6" s="214"/>
      <c r="K6" s="273"/>
      <c r="L6" s="214"/>
      <c r="M6" s="273"/>
      <c r="N6" s="214"/>
      <c r="O6" s="273"/>
      <c r="P6" s="214"/>
      <c r="Q6" s="273"/>
      <c r="R6" s="214"/>
      <c r="S6" s="273"/>
      <c r="T6" s="214"/>
      <c r="U6" s="273"/>
      <c r="V6" s="214"/>
      <c r="W6" s="273"/>
      <c r="X6" s="214"/>
      <c r="Y6" s="273"/>
      <c r="Z6" s="214"/>
      <c r="AA6" s="273"/>
      <c r="AB6" s="214"/>
      <c r="AC6" s="273"/>
      <c r="AD6" s="214"/>
      <c r="AE6" s="273"/>
      <c r="AF6" s="214"/>
      <c r="AG6" s="273"/>
      <c r="AH6" s="207">
        <f t="shared" si="0"/>
        <v>0</v>
      </c>
    </row>
    <row r="7" spans="1:34" ht="14.25" x14ac:dyDescent="0.45">
      <c r="A7" s="348">
        <f>+'PRE-FEST.'!C15</f>
        <v>5</v>
      </c>
      <c r="B7" s="346" t="str">
        <f>+'PRE-FEST.'!B15</f>
        <v>C.S.</v>
      </c>
      <c r="C7" s="347">
        <f>+'PRE-FEST.'!D15</f>
        <v>0</v>
      </c>
      <c r="D7" s="214"/>
      <c r="E7" s="334"/>
      <c r="F7" s="214"/>
      <c r="G7" s="301"/>
      <c r="H7" s="214"/>
      <c r="I7" s="273"/>
      <c r="J7" s="214"/>
      <c r="K7" s="273"/>
      <c r="L7" s="214"/>
      <c r="M7" s="273"/>
      <c r="N7" s="214"/>
      <c r="O7" s="273"/>
      <c r="P7" s="214"/>
      <c r="Q7" s="273"/>
      <c r="R7" s="214"/>
      <c r="S7" s="273"/>
      <c r="T7" s="214"/>
      <c r="U7" s="273"/>
      <c r="V7" s="214"/>
      <c r="W7" s="273"/>
      <c r="X7" s="214"/>
      <c r="Y7" s="273"/>
      <c r="Z7" s="214"/>
      <c r="AA7" s="273"/>
      <c r="AB7" s="214"/>
      <c r="AC7" s="273"/>
      <c r="AD7" s="214"/>
      <c r="AE7" s="273"/>
      <c r="AF7" s="214"/>
      <c r="AG7" s="273"/>
      <c r="AH7" s="207">
        <f t="shared" si="0"/>
        <v>0</v>
      </c>
    </row>
    <row r="8" spans="1:34" ht="14.25" x14ac:dyDescent="0.45">
      <c r="A8" s="348">
        <f>+'PRE-FEST.'!C16</f>
        <v>6</v>
      </c>
      <c r="B8" s="346" t="str">
        <f>+'PRE-FEST.'!B16</f>
        <v>C.S.</v>
      </c>
      <c r="C8" s="347">
        <f>+'PRE-FEST.'!D16</f>
        <v>0</v>
      </c>
      <c r="D8" s="214"/>
      <c r="E8" s="334"/>
      <c r="F8" s="214"/>
      <c r="G8" s="301"/>
      <c r="H8" s="214"/>
      <c r="I8" s="273"/>
      <c r="J8" s="214"/>
      <c r="K8" s="273"/>
      <c r="L8" s="214"/>
      <c r="M8" s="273"/>
      <c r="N8" s="214"/>
      <c r="O8" s="273"/>
      <c r="P8" s="214"/>
      <c r="Q8" s="273"/>
      <c r="R8" s="214"/>
      <c r="S8" s="273"/>
      <c r="T8" s="214"/>
      <c r="U8" s="273"/>
      <c r="V8" s="214"/>
      <c r="W8" s="273"/>
      <c r="X8" s="214"/>
      <c r="Y8" s="273"/>
      <c r="Z8" s="214"/>
      <c r="AA8" s="273"/>
      <c r="AB8" s="214"/>
      <c r="AC8" s="273"/>
      <c r="AD8" s="214"/>
      <c r="AE8" s="273"/>
      <c r="AF8" s="214"/>
      <c r="AG8" s="273"/>
      <c r="AH8" s="207">
        <f t="shared" si="0"/>
        <v>0</v>
      </c>
    </row>
    <row r="9" spans="1:34" ht="14.25" x14ac:dyDescent="0.45">
      <c r="A9" s="348">
        <f>+'PRE-FEST.'!C17</f>
        <v>7</v>
      </c>
      <c r="B9" s="346" t="str">
        <f>+'PRE-FEST.'!B17</f>
        <v>C.S.</v>
      </c>
      <c r="C9" s="347">
        <f>+'PRE-FEST.'!D17</f>
        <v>0</v>
      </c>
      <c r="D9" s="214"/>
      <c r="E9" s="334"/>
      <c r="F9" s="214"/>
      <c r="G9" s="301"/>
      <c r="H9" s="214"/>
      <c r="I9" s="273"/>
      <c r="J9" s="214"/>
      <c r="K9" s="273"/>
      <c r="L9" s="214"/>
      <c r="M9" s="273"/>
      <c r="N9" s="214"/>
      <c r="O9" s="273"/>
      <c r="P9" s="214"/>
      <c r="Q9" s="273"/>
      <c r="R9" s="214"/>
      <c r="S9" s="273"/>
      <c r="T9" s="214"/>
      <c r="U9" s="273"/>
      <c r="V9" s="214"/>
      <c r="W9" s="273"/>
      <c r="X9" s="214"/>
      <c r="Y9" s="273"/>
      <c r="Z9" s="214"/>
      <c r="AA9" s="273"/>
      <c r="AB9" s="214"/>
      <c r="AC9" s="273"/>
      <c r="AD9" s="214"/>
      <c r="AE9" s="273"/>
      <c r="AF9" s="214"/>
      <c r="AG9" s="273"/>
      <c r="AH9" s="207">
        <f t="shared" si="0"/>
        <v>0</v>
      </c>
    </row>
    <row r="10" spans="1:34" ht="14.25" x14ac:dyDescent="0.45">
      <c r="A10" s="348">
        <f>+'PRE-FEST.'!C18</f>
        <v>8</v>
      </c>
      <c r="B10" s="346" t="str">
        <f>+'PRE-FEST.'!B18</f>
        <v>C.S.</v>
      </c>
      <c r="C10" s="347">
        <f>+'PRE-FEST.'!D18</f>
        <v>0</v>
      </c>
      <c r="D10" s="214"/>
      <c r="E10" s="334"/>
      <c r="F10" s="214"/>
      <c r="G10" s="301"/>
      <c r="H10" s="214"/>
      <c r="I10" s="273"/>
      <c r="J10" s="214"/>
      <c r="K10" s="273"/>
      <c r="L10" s="214"/>
      <c r="M10" s="273"/>
      <c r="N10" s="214"/>
      <c r="O10" s="273"/>
      <c r="P10" s="214"/>
      <c r="Q10" s="273"/>
      <c r="R10" s="214"/>
      <c r="S10" s="273"/>
      <c r="T10" s="214"/>
      <c r="U10" s="273"/>
      <c r="V10" s="214"/>
      <c r="W10" s="273"/>
      <c r="X10" s="214"/>
      <c r="Y10" s="273"/>
      <c r="Z10" s="214"/>
      <c r="AA10" s="273"/>
      <c r="AB10" s="214"/>
      <c r="AC10" s="273"/>
      <c r="AD10" s="214"/>
      <c r="AE10" s="273"/>
      <c r="AF10" s="214"/>
      <c r="AG10" s="273"/>
      <c r="AH10" s="207">
        <f t="shared" si="0"/>
        <v>0</v>
      </c>
    </row>
    <row r="11" spans="1:34" ht="14.25" x14ac:dyDescent="0.45">
      <c r="A11" s="348">
        <f>+'PRE-FEST.'!C19</f>
        <v>9</v>
      </c>
      <c r="B11" s="346" t="str">
        <f>+'PRE-FEST.'!B19</f>
        <v>C.S.</v>
      </c>
      <c r="C11" s="347">
        <f>+'PRE-FEST.'!D19</f>
        <v>0</v>
      </c>
      <c r="D11" s="214"/>
      <c r="E11" s="334"/>
      <c r="F11" s="214"/>
      <c r="G11" s="301"/>
      <c r="H11" s="214"/>
      <c r="I11" s="273"/>
      <c r="J11" s="214"/>
      <c r="K11" s="273"/>
      <c r="L11" s="214"/>
      <c r="M11" s="273"/>
      <c r="N11" s="214"/>
      <c r="O11" s="273"/>
      <c r="P11" s="214"/>
      <c r="Q11" s="273"/>
      <c r="R11" s="214"/>
      <c r="S11" s="273"/>
      <c r="T11" s="214"/>
      <c r="U11" s="273"/>
      <c r="V11" s="214"/>
      <c r="W11" s="273"/>
      <c r="X11" s="214"/>
      <c r="Y11" s="273"/>
      <c r="Z11" s="214"/>
      <c r="AA11" s="273"/>
      <c r="AB11" s="214"/>
      <c r="AC11" s="273"/>
      <c r="AD11" s="214"/>
      <c r="AE11" s="273"/>
      <c r="AF11" s="214"/>
      <c r="AG11" s="273"/>
      <c r="AH11" s="207">
        <f t="shared" si="0"/>
        <v>0</v>
      </c>
    </row>
    <row r="12" spans="1:34" ht="14.25" x14ac:dyDescent="0.45">
      <c r="A12" s="348">
        <f>+'PRE-FEST.'!C20</f>
        <v>10</v>
      </c>
      <c r="B12" s="346" t="str">
        <f>+'PRE-FEST.'!B20</f>
        <v>C.S.</v>
      </c>
      <c r="C12" s="347">
        <f>+'PRE-FEST.'!D20</f>
        <v>0</v>
      </c>
      <c r="D12" s="214"/>
      <c r="E12" s="334"/>
      <c r="F12" s="214"/>
      <c r="G12" s="301"/>
      <c r="H12" s="214"/>
      <c r="I12" s="273"/>
      <c r="J12" s="214"/>
      <c r="K12" s="273"/>
      <c r="L12" s="214"/>
      <c r="M12" s="273"/>
      <c r="N12" s="214"/>
      <c r="O12" s="273"/>
      <c r="P12" s="214"/>
      <c r="Q12" s="273"/>
      <c r="R12" s="214"/>
      <c r="S12" s="273"/>
      <c r="T12" s="214"/>
      <c r="U12" s="273"/>
      <c r="V12" s="214"/>
      <c r="W12" s="273"/>
      <c r="X12" s="214"/>
      <c r="Y12" s="273"/>
      <c r="Z12" s="214"/>
      <c r="AA12" s="273"/>
      <c r="AB12" s="214"/>
      <c r="AC12" s="273"/>
      <c r="AD12" s="214"/>
      <c r="AE12" s="273"/>
      <c r="AF12" s="214"/>
      <c r="AG12" s="273"/>
      <c r="AH12" s="207">
        <f t="shared" si="0"/>
        <v>0</v>
      </c>
    </row>
    <row r="13" spans="1:34" ht="14.25" x14ac:dyDescent="0.45">
      <c r="A13" s="348">
        <f>+'PRE-FEST.'!C21</f>
        <v>11</v>
      </c>
      <c r="B13" s="346" t="str">
        <f>+'PRE-FEST.'!B21</f>
        <v>C.S.</v>
      </c>
      <c r="C13" s="347">
        <f>+'PRE-FEST.'!D21</f>
        <v>0</v>
      </c>
      <c r="D13" s="214"/>
      <c r="E13" s="334"/>
      <c r="F13" s="214"/>
      <c r="G13" s="301"/>
      <c r="H13" s="214"/>
      <c r="I13" s="273"/>
      <c r="J13" s="214"/>
      <c r="K13" s="273"/>
      <c r="L13" s="214"/>
      <c r="M13" s="273"/>
      <c r="N13" s="214"/>
      <c r="O13" s="273"/>
      <c r="P13" s="214"/>
      <c r="Q13" s="273"/>
      <c r="R13" s="214"/>
      <c r="S13" s="273"/>
      <c r="T13" s="214"/>
      <c r="U13" s="273"/>
      <c r="V13" s="214"/>
      <c r="W13" s="273"/>
      <c r="X13" s="214"/>
      <c r="Y13" s="273"/>
      <c r="Z13" s="214"/>
      <c r="AA13" s="273"/>
      <c r="AB13" s="214"/>
      <c r="AC13" s="273"/>
      <c r="AD13" s="214"/>
      <c r="AE13" s="273"/>
      <c r="AF13" s="214"/>
      <c r="AG13" s="273"/>
      <c r="AH13" s="207">
        <f t="shared" si="0"/>
        <v>0</v>
      </c>
    </row>
    <row r="14" spans="1:34" ht="14.25" x14ac:dyDescent="0.45">
      <c r="A14" s="348">
        <f>+'PRE-FEST.'!C22</f>
        <v>12</v>
      </c>
      <c r="B14" s="346" t="str">
        <f>+'PRE-FEST.'!B22</f>
        <v>C.S.</v>
      </c>
      <c r="C14" s="347">
        <f>+'PRE-FEST.'!D22</f>
        <v>0</v>
      </c>
      <c r="D14" s="214"/>
      <c r="E14" s="334"/>
      <c r="F14" s="214"/>
      <c r="G14" s="301"/>
      <c r="H14" s="214"/>
      <c r="I14" s="273"/>
      <c r="J14" s="214"/>
      <c r="K14" s="273"/>
      <c r="L14" s="214"/>
      <c r="M14" s="273"/>
      <c r="N14" s="214"/>
      <c r="O14" s="273"/>
      <c r="P14" s="214"/>
      <c r="Q14" s="273"/>
      <c r="R14" s="214"/>
      <c r="S14" s="273"/>
      <c r="T14" s="214"/>
      <c r="U14" s="273"/>
      <c r="V14" s="214"/>
      <c r="W14" s="273"/>
      <c r="X14" s="214"/>
      <c r="Y14" s="273"/>
      <c r="Z14" s="214"/>
      <c r="AA14" s="273"/>
      <c r="AB14" s="214"/>
      <c r="AC14" s="273"/>
      <c r="AD14" s="214"/>
      <c r="AE14" s="273"/>
      <c r="AF14" s="214"/>
      <c r="AG14" s="273"/>
      <c r="AH14" s="207">
        <f t="shared" si="0"/>
        <v>0</v>
      </c>
    </row>
    <row r="15" spans="1:34" ht="14.25" x14ac:dyDescent="0.45">
      <c r="A15" s="348">
        <f>+'PRE-FEST.'!C23</f>
        <v>13</v>
      </c>
      <c r="B15" s="346" t="str">
        <f>+'PRE-FEST.'!B23</f>
        <v>C.S.</v>
      </c>
      <c r="C15" s="347">
        <f>+'PRE-FEST.'!D23</f>
        <v>0</v>
      </c>
      <c r="D15" s="214"/>
      <c r="E15" s="334"/>
      <c r="F15" s="214"/>
      <c r="G15" s="301"/>
      <c r="H15" s="214"/>
      <c r="I15" s="273"/>
      <c r="J15" s="214"/>
      <c r="K15" s="273"/>
      <c r="L15" s="214"/>
      <c r="M15" s="273"/>
      <c r="N15" s="214"/>
      <c r="O15" s="273"/>
      <c r="P15" s="214"/>
      <c r="Q15" s="273"/>
      <c r="R15" s="214"/>
      <c r="S15" s="273"/>
      <c r="T15" s="214"/>
      <c r="U15" s="273"/>
      <c r="V15" s="214"/>
      <c r="W15" s="273"/>
      <c r="X15" s="214"/>
      <c r="Y15" s="273"/>
      <c r="Z15" s="214"/>
      <c r="AA15" s="273"/>
      <c r="AB15" s="214"/>
      <c r="AC15" s="273"/>
      <c r="AD15" s="214"/>
      <c r="AE15" s="273"/>
      <c r="AF15" s="214"/>
      <c r="AG15" s="273"/>
      <c r="AH15" s="207">
        <f t="shared" si="0"/>
        <v>0</v>
      </c>
    </row>
    <row r="16" spans="1:34" ht="14.25" x14ac:dyDescent="0.45">
      <c r="A16" s="348">
        <f>+'PRE-FEST.'!C24</f>
        <v>14</v>
      </c>
      <c r="B16" s="346" t="str">
        <f>+'PRE-FEST.'!B24</f>
        <v>C.S.</v>
      </c>
      <c r="C16" s="347">
        <f>+'PRE-FEST.'!D24</f>
        <v>0</v>
      </c>
      <c r="D16" s="214"/>
      <c r="E16" s="334"/>
      <c r="F16" s="214"/>
      <c r="G16" s="301"/>
      <c r="H16" s="214"/>
      <c r="I16" s="273"/>
      <c r="J16" s="214"/>
      <c r="K16" s="273"/>
      <c r="L16" s="214"/>
      <c r="M16" s="273"/>
      <c r="N16" s="214"/>
      <c r="O16" s="273"/>
      <c r="P16" s="214"/>
      <c r="Q16" s="273"/>
      <c r="R16" s="214"/>
      <c r="S16" s="273"/>
      <c r="T16" s="214"/>
      <c r="U16" s="273"/>
      <c r="V16" s="214"/>
      <c r="W16" s="273"/>
      <c r="X16" s="214"/>
      <c r="Y16" s="273"/>
      <c r="Z16" s="214"/>
      <c r="AA16" s="273"/>
      <c r="AB16" s="214"/>
      <c r="AC16" s="273"/>
      <c r="AD16" s="214"/>
      <c r="AE16" s="273"/>
      <c r="AF16" s="214"/>
      <c r="AG16" s="273"/>
      <c r="AH16" s="207">
        <f t="shared" si="0"/>
        <v>0</v>
      </c>
    </row>
    <row r="17" spans="1:34" ht="14.25" x14ac:dyDescent="0.45">
      <c r="A17" s="348">
        <f>+'PRE-FEST.'!C25</f>
        <v>15</v>
      </c>
      <c r="B17" s="346" t="str">
        <f>+'PRE-FEST.'!B25</f>
        <v>C.S.</v>
      </c>
      <c r="C17" s="347">
        <f>+'PRE-FEST.'!D25</f>
        <v>0</v>
      </c>
      <c r="D17" s="214"/>
      <c r="E17" s="334"/>
      <c r="F17" s="214"/>
      <c r="G17" s="301"/>
      <c r="H17" s="214"/>
      <c r="I17" s="273"/>
      <c r="J17" s="214"/>
      <c r="K17" s="273"/>
      <c r="L17" s="214"/>
      <c r="M17" s="273"/>
      <c r="N17" s="214"/>
      <c r="O17" s="273"/>
      <c r="P17" s="214"/>
      <c r="Q17" s="273"/>
      <c r="R17" s="214"/>
      <c r="S17" s="273"/>
      <c r="T17" s="214"/>
      <c r="U17" s="273"/>
      <c r="V17" s="214"/>
      <c r="W17" s="273"/>
      <c r="X17" s="214"/>
      <c r="Y17" s="273"/>
      <c r="Z17" s="214"/>
      <c r="AA17" s="273"/>
      <c r="AB17" s="214"/>
      <c r="AC17" s="273"/>
      <c r="AD17" s="214"/>
      <c r="AE17" s="273"/>
      <c r="AF17" s="214"/>
      <c r="AG17" s="273"/>
      <c r="AH17" s="207">
        <f t="shared" si="0"/>
        <v>0</v>
      </c>
    </row>
    <row r="18" spans="1:34" ht="14.25" x14ac:dyDescent="0.45">
      <c r="A18" s="348">
        <f>+'PRE-FEST.'!C26</f>
        <v>16</v>
      </c>
      <c r="B18" s="346" t="str">
        <f>+'PRE-FEST.'!B26</f>
        <v>C.S.</v>
      </c>
      <c r="C18" s="347">
        <f>+'PRE-FEST.'!D26</f>
        <v>0</v>
      </c>
      <c r="D18" s="214"/>
      <c r="E18" s="334"/>
      <c r="F18" s="214"/>
      <c r="G18" s="301"/>
      <c r="H18" s="214"/>
      <c r="I18" s="273"/>
      <c r="J18" s="214"/>
      <c r="K18" s="273"/>
      <c r="L18" s="214"/>
      <c r="M18" s="273"/>
      <c r="N18" s="214"/>
      <c r="O18" s="273"/>
      <c r="P18" s="214"/>
      <c r="Q18" s="273"/>
      <c r="R18" s="214"/>
      <c r="S18" s="273"/>
      <c r="T18" s="214"/>
      <c r="U18" s="273"/>
      <c r="V18" s="214"/>
      <c r="W18" s="273"/>
      <c r="X18" s="214"/>
      <c r="Y18" s="273"/>
      <c r="Z18" s="214"/>
      <c r="AA18" s="273"/>
      <c r="AB18" s="214"/>
      <c r="AC18" s="273"/>
      <c r="AD18" s="214"/>
      <c r="AE18" s="273"/>
      <c r="AF18" s="214"/>
      <c r="AG18" s="273"/>
      <c r="AH18" s="207">
        <f t="shared" si="0"/>
        <v>0</v>
      </c>
    </row>
    <row r="19" spans="1:34" ht="14.25" x14ac:dyDescent="0.45">
      <c r="A19" s="348">
        <f>+'PRE-FEST.'!C27</f>
        <v>17</v>
      </c>
      <c r="B19" s="346" t="str">
        <f>+'PRE-FEST.'!B27</f>
        <v>C.S.</v>
      </c>
      <c r="C19" s="347">
        <f>+'PRE-FEST.'!D27</f>
        <v>0</v>
      </c>
      <c r="D19" s="214"/>
      <c r="E19" s="334"/>
      <c r="F19" s="214"/>
      <c r="G19" s="301"/>
      <c r="H19" s="214"/>
      <c r="I19" s="273"/>
      <c r="J19" s="214"/>
      <c r="K19" s="273"/>
      <c r="L19" s="214"/>
      <c r="M19" s="273"/>
      <c r="N19" s="214"/>
      <c r="O19" s="273"/>
      <c r="P19" s="214"/>
      <c r="Q19" s="273"/>
      <c r="R19" s="214"/>
      <c r="S19" s="273"/>
      <c r="T19" s="214"/>
      <c r="U19" s="273"/>
      <c r="V19" s="214"/>
      <c r="W19" s="273"/>
      <c r="X19" s="214"/>
      <c r="Y19" s="273"/>
      <c r="Z19" s="214"/>
      <c r="AA19" s="273"/>
      <c r="AB19" s="214"/>
      <c r="AC19" s="273"/>
      <c r="AD19" s="214"/>
      <c r="AE19" s="273"/>
      <c r="AF19" s="214"/>
      <c r="AG19" s="273"/>
      <c r="AH19" s="207">
        <f t="shared" si="0"/>
        <v>0</v>
      </c>
    </row>
    <row r="20" spans="1:34" ht="14.25" x14ac:dyDescent="0.45">
      <c r="A20" s="348">
        <f>+'PRE-FEST.'!C28</f>
        <v>18</v>
      </c>
      <c r="B20" s="346" t="str">
        <f>+'PRE-FEST.'!B28</f>
        <v>C.S.</v>
      </c>
      <c r="C20" s="347">
        <f>+'PRE-FEST.'!D28</f>
        <v>0</v>
      </c>
      <c r="D20" s="214"/>
      <c r="E20" s="334"/>
      <c r="F20" s="214"/>
      <c r="G20" s="301"/>
      <c r="H20" s="214"/>
      <c r="I20" s="273"/>
      <c r="J20" s="214"/>
      <c r="K20" s="273"/>
      <c r="L20" s="214"/>
      <c r="M20" s="273"/>
      <c r="N20" s="214"/>
      <c r="O20" s="273"/>
      <c r="P20" s="214"/>
      <c r="Q20" s="273"/>
      <c r="R20" s="214"/>
      <c r="S20" s="273"/>
      <c r="T20" s="214"/>
      <c r="U20" s="273"/>
      <c r="V20" s="214"/>
      <c r="W20" s="273"/>
      <c r="X20" s="214"/>
      <c r="Y20" s="273"/>
      <c r="Z20" s="214"/>
      <c r="AA20" s="273"/>
      <c r="AB20" s="214"/>
      <c r="AC20" s="273"/>
      <c r="AD20" s="214"/>
      <c r="AE20" s="273"/>
      <c r="AF20" s="214"/>
      <c r="AG20" s="273"/>
      <c r="AH20" s="207">
        <f t="shared" si="0"/>
        <v>0</v>
      </c>
    </row>
    <row r="21" spans="1:34" x14ac:dyDescent="0.25">
      <c r="A21" s="348">
        <f>+'PRE-FEST.'!C29</f>
        <v>19</v>
      </c>
      <c r="B21" s="346" t="str">
        <f>+'PRE-FEST.'!B29</f>
        <v>C.S.</v>
      </c>
      <c r="C21" s="347">
        <f>+'PRE-FEST.'!D29</f>
        <v>0</v>
      </c>
      <c r="D21" s="214"/>
      <c r="E21" s="334"/>
      <c r="F21" s="214"/>
      <c r="G21" s="301"/>
      <c r="H21" s="214"/>
      <c r="I21" s="273"/>
      <c r="J21" s="214"/>
      <c r="K21" s="273"/>
      <c r="L21" s="214"/>
      <c r="M21" s="273"/>
      <c r="N21" s="214"/>
      <c r="O21" s="273"/>
      <c r="P21" s="214"/>
      <c r="Q21" s="273"/>
      <c r="R21" s="214"/>
      <c r="S21" s="273"/>
      <c r="T21" s="214"/>
      <c r="U21" s="273"/>
      <c r="V21" s="214"/>
      <c r="W21" s="273"/>
      <c r="X21" s="214"/>
      <c r="Y21" s="273"/>
      <c r="Z21" s="214"/>
      <c r="AA21" s="273"/>
      <c r="AB21" s="214"/>
      <c r="AC21" s="273"/>
      <c r="AD21" s="214"/>
      <c r="AE21" s="273"/>
      <c r="AF21" s="214"/>
      <c r="AG21" s="273"/>
      <c r="AH21" s="207">
        <f t="shared" si="0"/>
        <v>0</v>
      </c>
    </row>
    <row r="22" spans="1:34" x14ac:dyDescent="0.25">
      <c r="A22" s="348">
        <f>+'PRE-FEST.'!C30</f>
        <v>20</v>
      </c>
      <c r="B22" s="346" t="str">
        <f>+'PRE-FEST.'!B30</f>
        <v>C.S.</v>
      </c>
      <c r="C22" s="347">
        <f>+'PRE-FEST.'!D30</f>
        <v>0</v>
      </c>
      <c r="D22" s="214"/>
      <c r="E22" s="334"/>
      <c r="F22" s="214"/>
      <c r="G22" s="301"/>
      <c r="H22" s="214"/>
      <c r="I22" s="273"/>
      <c r="J22" s="214"/>
      <c r="K22" s="273"/>
      <c r="L22" s="214"/>
      <c r="M22" s="273"/>
      <c r="N22" s="214"/>
      <c r="O22" s="273"/>
      <c r="P22" s="214"/>
      <c r="Q22" s="273"/>
      <c r="R22" s="214"/>
      <c r="S22" s="273"/>
      <c r="T22" s="214"/>
      <c r="U22" s="273"/>
      <c r="V22" s="214"/>
      <c r="W22" s="273"/>
      <c r="X22" s="214"/>
      <c r="Y22" s="273"/>
      <c r="Z22" s="214"/>
      <c r="AA22" s="273"/>
      <c r="AB22" s="214"/>
      <c r="AC22" s="273"/>
      <c r="AD22" s="214"/>
      <c r="AE22" s="273"/>
      <c r="AF22" s="214"/>
      <c r="AG22" s="273"/>
      <c r="AH22" s="207">
        <f t="shared" si="0"/>
        <v>0</v>
      </c>
    </row>
    <row r="23" spans="1:34" x14ac:dyDescent="0.25">
      <c r="A23" s="348">
        <f>+'PRE-FEST.'!C31</f>
        <v>21</v>
      </c>
      <c r="B23" s="346" t="str">
        <f>+'PRE-FEST.'!B31</f>
        <v>C.S.</v>
      </c>
      <c r="C23" s="347">
        <f>+'PRE-FEST.'!D31</f>
        <v>0</v>
      </c>
      <c r="D23" s="215"/>
      <c r="E23" s="334"/>
      <c r="F23" s="215"/>
      <c r="G23" s="301"/>
      <c r="H23" s="215"/>
      <c r="I23" s="273"/>
      <c r="J23" s="215"/>
      <c r="K23" s="273"/>
      <c r="L23" s="215"/>
      <c r="M23" s="273"/>
      <c r="N23" s="215"/>
      <c r="O23" s="273"/>
      <c r="P23" s="215"/>
      <c r="Q23" s="273"/>
      <c r="R23" s="215"/>
      <c r="S23" s="273"/>
      <c r="T23" s="215"/>
      <c r="U23" s="273"/>
      <c r="V23" s="215"/>
      <c r="W23" s="273"/>
      <c r="X23" s="215"/>
      <c r="Y23" s="273"/>
      <c r="Z23" s="215"/>
      <c r="AA23" s="273"/>
      <c r="AB23" s="215"/>
      <c r="AC23" s="273"/>
      <c r="AD23" s="215"/>
      <c r="AE23" s="273"/>
      <c r="AF23" s="215"/>
      <c r="AG23" s="273"/>
      <c r="AH23" s="207">
        <f t="shared" si="0"/>
        <v>0</v>
      </c>
    </row>
    <row r="24" spans="1:34" x14ac:dyDescent="0.25">
      <c r="A24" s="348">
        <f>+'PRE-FEST.'!C32</f>
        <v>22</v>
      </c>
      <c r="B24" s="346" t="str">
        <f>+'PRE-FEST.'!B32</f>
        <v>C.S.</v>
      </c>
      <c r="C24" s="347">
        <f>+'PRE-FEST.'!D32</f>
        <v>0</v>
      </c>
      <c r="D24" s="214"/>
      <c r="E24" s="334"/>
      <c r="F24" s="214"/>
      <c r="G24" s="301"/>
      <c r="H24" s="214"/>
      <c r="I24" s="273"/>
      <c r="J24" s="214"/>
      <c r="K24" s="273"/>
      <c r="L24" s="214"/>
      <c r="M24" s="273"/>
      <c r="N24" s="214"/>
      <c r="O24" s="273"/>
      <c r="P24" s="214"/>
      <c r="Q24" s="273"/>
      <c r="R24" s="214"/>
      <c r="S24" s="273"/>
      <c r="T24" s="214"/>
      <c r="U24" s="273"/>
      <c r="V24" s="214"/>
      <c r="W24" s="273"/>
      <c r="X24" s="214"/>
      <c r="Y24" s="273"/>
      <c r="Z24" s="214"/>
      <c r="AA24" s="273"/>
      <c r="AB24" s="214"/>
      <c r="AC24" s="273"/>
      <c r="AD24" s="214"/>
      <c r="AE24" s="273"/>
      <c r="AF24" s="214"/>
      <c r="AG24" s="273"/>
      <c r="AH24" s="207">
        <f t="shared" si="0"/>
        <v>0</v>
      </c>
    </row>
    <row r="25" spans="1:34" x14ac:dyDescent="0.25">
      <c r="A25" s="348">
        <f>+'PRE-FEST.'!C33</f>
        <v>23</v>
      </c>
      <c r="B25" s="346" t="str">
        <f>+'PRE-FEST.'!B33</f>
        <v>C.S.</v>
      </c>
      <c r="C25" s="347">
        <f>+'PRE-FEST.'!D33</f>
        <v>0</v>
      </c>
      <c r="D25" s="214"/>
      <c r="E25" s="334"/>
      <c r="F25" s="214"/>
      <c r="G25" s="301"/>
      <c r="H25" s="214"/>
      <c r="I25" s="273"/>
      <c r="J25" s="214"/>
      <c r="K25" s="273"/>
      <c r="L25" s="214"/>
      <c r="M25" s="273"/>
      <c r="N25" s="214"/>
      <c r="O25" s="273"/>
      <c r="P25" s="214"/>
      <c r="Q25" s="273"/>
      <c r="R25" s="214"/>
      <c r="S25" s="273"/>
      <c r="T25" s="214"/>
      <c r="U25" s="273"/>
      <c r="V25" s="214"/>
      <c r="W25" s="273"/>
      <c r="X25" s="214"/>
      <c r="Y25" s="273"/>
      <c r="Z25" s="214"/>
      <c r="AA25" s="273"/>
      <c r="AB25" s="214"/>
      <c r="AC25" s="273"/>
      <c r="AD25" s="214"/>
      <c r="AE25" s="273"/>
      <c r="AF25" s="214"/>
      <c r="AG25" s="273"/>
      <c r="AH25" s="207">
        <f t="shared" si="0"/>
        <v>0</v>
      </c>
    </row>
    <row r="26" spans="1:34" x14ac:dyDescent="0.25">
      <c r="A26" s="348">
        <f>+'PRE-FEST.'!C34</f>
        <v>24</v>
      </c>
      <c r="B26" s="346" t="str">
        <f>+'PRE-FEST.'!B34</f>
        <v>C.S.</v>
      </c>
      <c r="C26" s="347">
        <f>+'PRE-FEST.'!D34</f>
        <v>0</v>
      </c>
      <c r="D26" s="214"/>
      <c r="E26" s="334"/>
      <c r="F26" s="214"/>
      <c r="G26" s="301"/>
      <c r="H26" s="214"/>
      <c r="I26" s="273"/>
      <c r="J26" s="214"/>
      <c r="K26" s="273"/>
      <c r="L26" s="214"/>
      <c r="M26" s="273"/>
      <c r="N26" s="214"/>
      <c r="O26" s="273"/>
      <c r="P26" s="214"/>
      <c r="Q26" s="273"/>
      <c r="R26" s="214"/>
      <c r="S26" s="273"/>
      <c r="T26" s="214"/>
      <c r="U26" s="273"/>
      <c r="V26" s="214"/>
      <c r="W26" s="273"/>
      <c r="X26" s="214"/>
      <c r="Y26" s="273"/>
      <c r="Z26" s="214"/>
      <c r="AA26" s="273"/>
      <c r="AB26" s="214"/>
      <c r="AC26" s="273"/>
      <c r="AD26" s="214"/>
      <c r="AE26" s="273"/>
      <c r="AF26" s="214"/>
      <c r="AG26" s="273"/>
      <c r="AH26" s="207">
        <f t="shared" si="0"/>
        <v>0</v>
      </c>
    </row>
    <row r="27" spans="1:34" ht="15.75" thickBot="1" x14ac:dyDescent="0.3">
      <c r="A27" s="349">
        <f>+'PRE-FEST.'!C35</f>
        <v>25</v>
      </c>
      <c r="B27" s="350" t="str">
        <f>+'PRE-FEST.'!B35</f>
        <v>C..S.</v>
      </c>
      <c r="C27" s="351">
        <f>+'PRE-FEST.'!D35</f>
        <v>0</v>
      </c>
      <c r="D27" s="216"/>
      <c r="E27" s="337"/>
      <c r="F27" s="216"/>
      <c r="G27" s="338"/>
      <c r="H27" s="216"/>
      <c r="I27" s="339"/>
      <c r="J27" s="216"/>
      <c r="K27" s="339"/>
      <c r="L27" s="216"/>
      <c r="M27" s="339"/>
      <c r="N27" s="216"/>
      <c r="O27" s="339"/>
      <c r="P27" s="216"/>
      <c r="Q27" s="339"/>
      <c r="R27" s="216"/>
      <c r="S27" s="339"/>
      <c r="T27" s="216"/>
      <c r="U27" s="339"/>
      <c r="V27" s="216"/>
      <c r="W27" s="339"/>
      <c r="X27" s="216"/>
      <c r="Y27" s="339"/>
      <c r="Z27" s="216"/>
      <c r="AA27" s="339"/>
      <c r="AB27" s="216"/>
      <c r="AC27" s="339"/>
      <c r="AD27" s="216"/>
      <c r="AE27" s="339"/>
      <c r="AF27" s="216"/>
      <c r="AG27" s="339"/>
      <c r="AH27" s="208">
        <f t="shared" si="0"/>
        <v>0</v>
      </c>
    </row>
    <row r="28" spans="1:34" ht="15.75" thickTop="1" x14ac:dyDescent="0.25">
      <c r="A28" s="352">
        <f>+'PRE-FEST.'!C36</f>
        <v>1</v>
      </c>
      <c r="B28" s="353" t="str">
        <f>+'PRE-FEST.'!B36</f>
        <v>A.A.</v>
      </c>
      <c r="C28" s="354">
        <f>+'PRE-FEST.'!D36</f>
        <v>0</v>
      </c>
      <c r="D28" s="364"/>
      <c r="E28" s="340"/>
      <c r="F28" s="364"/>
      <c r="G28" s="299"/>
      <c r="H28" s="364"/>
      <c r="I28" s="341"/>
      <c r="J28" s="364"/>
      <c r="K28" s="341"/>
      <c r="L28" s="364"/>
      <c r="M28" s="341"/>
      <c r="N28" s="364"/>
      <c r="O28" s="341"/>
      <c r="P28" s="364"/>
      <c r="Q28" s="341"/>
      <c r="R28" s="364"/>
      <c r="S28" s="341"/>
      <c r="T28" s="364"/>
      <c r="U28" s="341"/>
      <c r="V28" s="364"/>
      <c r="W28" s="341"/>
      <c r="X28" s="364"/>
      <c r="Y28" s="341"/>
      <c r="Z28" s="364"/>
      <c r="AA28" s="341"/>
      <c r="AB28" s="364"/>
      <c r="AC28" s="341"/>
      <c r="AD28" s="364"/>
      <c r="AE28" s="341"/>
      <c r="AF28" s="364"/>
      <c r="AG28" s="341"/>
      <c r="AH28" s="209">
        <f t="shared" si="0"/>
        <v>0</v>
      </c>
    </row>
    <row r="29" spans="1:34" x14ac:dyDescent="0.25">
      <c r="A29" s="355">
        <f>+'PRE-FEST.'!C37</f>
        <v>2</v>
      </c>
      <c r="B29" s="356" t="str">
        <f>+'PRE-FEST.'!B37</f>
        <v>A.A.</v>
      </c>
      <c r="C29" s="357">
        <f>+'PRE-FEST.'!D37</f>
        <v>0</v>
      </c>
      <c r="D29" s="214"/>
      <c r="E29" s="334"/>
      <c r="F29" s="214"/>
      <c r="G29" s="301"/>
      <c r="H29" s="214"/>
      <c r="I29" s="273"/>
      <c r="J29" s="214"/>
      <c r="K29" s="273"/>
      <c r="L29" s="214"/>
      <c r="M29" s="273"/>
      <c r="N29" s="214"/>
      <c r="O29" s="273"/>
      <c r="P29" s="214"/>
      <c r="Q29" s="273"/>
      <c r="R29" s="214"/>
      <c r="S29" s="273"/>
      <c r="T29" s="214"/>
      <c r="U29" s="273"/>
      <c r="V29" s="214"/>
      <c r="W29" s="273"/>
      <c r="X29" s="214"/>
      <c r="Y29" s="273"/>
      <c r="Z29" s="214"/>
      <c r="AA29" s="273"/>
      <c r="AB29" s="214"/>
      <c r="AC29" s="273"/>
      <c r="AD29" s="214"/>
      <c r="AE29" s="273"/>
      <c r="AF29" s="214"/>
      <c r="AG29" s="273"/>
      <c r="AH29" s="210">
        <f t="shared" si="0"/>
        <v>0</v>
      </c>
    </row>
    <row r="30" spans="1:34" x14ac:dyDescent="0.25">
      <c r="A30" s="355">
        <f>+'PRE-FEST.'!C38</f>
        <v>3</v>
      </c>
      <c r="B30" s="356" t="str">
        <f>+'PRE-FEST.'!B38</f>
        <v>A.A.</v>
      </c>
      <c r="C30" s="357">
        <f>+'PRE-FEST.'!D38</f>
        <v>0</v>
      </c>
      <c r="D30" s="214"/>
      <c r="E30" s="334"/>
      <c r="F30" s="214"/>
      <c r="G30" s="301"/>
      <c r="H30" s="214"/>
      <c r="I30" s="273"/>
      <c r="J30" s="214"/>
      <c r="K30" s="273"/>
      <c r="L30" s="214"/>
      <c r="M30" s="273"/>
      <c r="N30" s="214"/>
      <c r="O30" s="273"/>
      <c r="P30" s="214"/>
      <c r="Q30" s="273"/>
      <c r="R30" s="214"/>
      <c r="S30" s="273"/>
      <c r="T30" s="214"/>
      <c r="U30" s="273"/>
      <c r="V30" s="214"/>
      <c r="W30" s="273"/>
      <c r="X30" s="214"/>
      <c r="Y30" s="273"/>
      <c r="Z30" s="214"/>
      <c r="AA30" s="273"/>
      <c r="AB30" s="214"/>
      <c r="AC30" s="273"/>
      <c r="AD30" s="214"/>
      <c r="AE30" s="273"/>
      <c r="AF30" s="214"/>
      <c r="AG30" s="273"/>
      <c r="AH30" s="210">
        <f t="shared" si="0"/>
        <v>0</v>
      </c>
    </row>
    <row r="31" spans="1:34" x14ac:dyDescent="0.25">
      <c r="A31" s="355">
        <f>+'PRE-FEST.'!C39</f>
        <v>4</v>
      </c>
      <c r="B31" s="356" t="str">
        <f>+'PRE-FEST.'!B39</f>
        <v>A.A.</v>
      </c>
      <c r="C31" s="357">
        <f>+'PRE-FEST.'!D39</f>
        <v>0</v>
      </c>
      <c r="D31" s="214"/>
      <c r="E31" s="334"/>
      <c r="F31" s="214"/>
      <c r="G31" s="301"/>
      <c r="H31" s="214"/>
      <c r="I31" s="273"/>
      <c r="J31" s="214"/>
      <c r="K31" s="273"/>
      <c r="L31" s="214"/>
      <c r="M31" s="273"/>
      <c r="N31" s="214"/>
      <c r="O31" s="273"/>
      <c r="P31" s="214"/>
      <c r="Q31" s="273"/>
      <c r="R31" s="214"/>
      <c r="S31" s="273"/>
      <c r="T31" s="214"/>
      <c r="U31" s="273"/>
      <c r="V31" s="214"/>
      <c r="W31" s="273"/>
      <c r="X31" s="214"/>
      <c r="Y31" s="273"/>
      <c r="Z31" s="214"/>
      <c r="AA31" s="273"/>
      <c r="AB31" s="214"/>
      <c r="AC31" s="273"/>
      <c r="AD31" s="214"/>
      <c r="AE31" s="273"/>
      <c r="AF31" s="214"/>
      <c r="AG31" s="273"/>
      <c r="AH31" s="210">
        <f t="shared" si="0"/>
        <v>0</v>
      </c>
    </row>
    <row r="32" spans="1:34" x14ac:dyDescent="0.25">
      <c r="A32" s="355">
        <f>+'PRE-FEST.'!C40</f>
        <v>5</v>
      </c>
      <c r="B32" s="356" t="str">
        <f>+'PRE-FEST.'!B40</f>
        <v>A.A.</v>
      </c>
      <c r="C32" s="357">
        <f>+'PRE-FEST.'!D40</f>
        <v>0</v>
      </c>
      <c r="D32" s="214"/>
      <c r="E32" s="334"/>
      <c r="F32" s="214"/>
      <c r="G32" s="301"/>
      <c r="H32" s="214"/>
      <c r="I32" s="273"/>
      <c r="J32" s="214"/>
      <c r="K32" s="273"/>
      <c r="L32" s="214"/>
      <c r="M32" s="273"/>
      <c r="N32" s="214"/>
      <c r="O32" s="273"/>
      <c r="P32" s="214"/>
      <c r="Q32" s="273"/>
      <c r="R32" s="214"/>
      <c r="S32" s="273"/>
      <c r="T32" s="214"/>
      <c r="U32" s="273"/>
      <c r="V32" s="214"/>
      <c r="W32" s="273"/>
      <c r="X32" s="214"/>
      <c r="Y32" s="273"/>
      <c r="Z32" s="214"/>
      <c r="AA32" s="273"/>
      <c r="AB32" s="214"/>
      <c r="AC32" s="273"/>
      <c r="AD32" s="214"/>
      <c r="AE32" s="273"/>
      <c r="AF32" s="214"/>
      <c r="AG32" s="273"/>
      <c r="AH32" s="210">
        <f t="shared" si="0"/>
        <v>0</v>
      </c>
    </row>
    <row r="33" spans="1:34" x14ac:dyDescent="0.25">
      <c r="A33" s="355">
        <f>+'PRE-FEST.'!C41</f>
        <v>6</v>
      </c>
      <c r="B33" s="356" t="str">
        <f>+'PRE-FEST.'!B41</f>
        <v>A.A.</v>
      </c>
      <c r="C33" s="357">
        <f>+'PRE-FEST.'!D41</f>
        <v>0</v>
      </c>
      <c r="D33" s="214"/>
      <c r="E33" s="334"/>
      <c r="F33" s="214"/>
      <c r="G33" s="301"/>
      <c r="H33" s="214"/>
      <c r="I33" s="273"/>
      <c r="J33" s="214"/>
      <c r="K33" s="273"/>
      <c r="L33" s="214"/>
      <c r="M33" s="273"/>
      <c r="N33" s="214"/>
      <c r="O33" s="273"/>
      <c r="P33" s="214"/>
      <c r="Q33" s="273"/>
      <c r="R33" s="214"/>
      <c r="S33" s="273"/>
      <c r="T33" s="214"/>
      <c r="U33" s="273"/>
      <c r="V33" s="214"/>
      <c r="W33" s="273"/>
      <c r="X33" s="214"/>
      <c r="Y33" s="273"/>
      <c r="Z33" s="214"/>
      <c r="AA33" s="273"/>
      <c r="AB33" s="214"/>
      <c r="AC33" s="273"/>
      <c r="AD33" s="214"/>
      <c r="AE33" s="273"/>
      <c r="AF33" s="214"/>
      <c r="AG33" s="273"/>
      <c r="AH33" s="210">
        <f t="shared" si="0"/>
        <v>0</v>
      </c>
    </row>
    <row r="34" spans="1:34" x14ac:dyDescent="0.25">
      <c r="A34" s="355">
        <f>+'PRE-FEST.'!C42</f>
        <v>7</v>
      </c>
      <c r="B34" s="356" t="str">
        <f>+'PRE-FEST.'!B42</f>
        <v>A.A.</v>
      </c>
      <c r="C34" s="357">
        <f>+'PRE-FEST.'!D42</f>
        <v>0</v>
      </c>
      <c r="D34" s="214"/>
      <c r="E34" s="334"/>
      <c r="F34" s="214"/>
      <c r="G34" s="301"/>
      <c r="H34" s="214"/>
      <c r="I34" s="273"/>
      <c r="J34" s="214"/>
      <c r="K34" s="273"/>
      <c r="L34" s="214"/>
      <c r="M34" s="273"/>
      <c r="N34" s="214"/>
      <c r="O34" s="273"/>
      <c r="P34" s="214"/>
      <c r="Q34" s="273"/>
      <c r="R34" s="214"/>
      <c r="S34" s="273"/>
      <c r="T34" s="214"/>
      <c r="U34" s="273"/>
      <c r="V34" s="214"/>
      <c r="W34" s="273"/>
      <c r="X34" s="214"/>
      <c r="Y34" s="273"/>
      <c r="Z34" s="214"/>
      <c r="AA34" s="273"/>
      <c r="AB34" s="214"/>
      <c r="AC34" s="273"/>
      <c r="AD34" s="214"/>
      <c r="AE34" s="273"/>
      <c r="AF34" s="214"/>
      <c r="AG34" s="273"/>
      <c r="AH34" s="210">
        <f t="shared" si="0"/>
        <v>0</v>
      </c>
    </row>
    <row r="35" spans="1:34" x14ac:dyDescent="0.25">
      <c r="A35" s="355">
        <f>+'PRE-FEST.'!C43</f>
        <v>8</v>
      </c>
      <c r="B35" s="356" t="str">
        <f>+'PRE-FEST.'!B43</f>
        <v>A.A.</v>
      </c>
      <c r="C35" s="357">
        <f>+'PRE-FEST.'!D43</f>
        <v>0</v>
      </c>
      <c r="D35" s="214"/>
      <c r="E35" s="334"/>
      <c r="F35" s="214"/>
      <c r="G35" s="301"/>
      <c r="H35" s="214"/>
      <c r="I35" s="273"/>
      <c r="J35" s="214"/>
      <c r="K35" s="273"/>
      <c r="L35" s="214"/>
      <c r="M35" s="273"/>
      <c r="N35" s="214"/>
      <c r="O35" s="273"/>
      <c r="P35" s="214"/>
      <c r="Q35" s="273"/>
      <c r="R35" s="214"/>
      <c r="S35" s="273"/>
      <c r="T35" s="214"/>
      <c r="U35" s="273"/>
      <c r="V35" s="214"/>
      <c r="W35" s="273"/>
      <c r="X35" s="214"/>
      <c r="Y35" s="273"/>
      <c r="Z35" s="214"/>
      <c r="AA35" s="273"/>
      <c r="AB35" s="214"/>
      <c r="AC35" s="273"/>
      <c r="AD35" s="214"/>
      <c r="AE35" s="273"/>
      <c r="AF35" s="214"/>
      <c r="AG35" s="273"/>
      <c r="AH35" s="210">
        <f t="shared" si="0"/>
        <v>0</v>
      </c>
    </row>
    <row r="36" spans="1:34" x14ac:dyDescent="0.25">
      <c r="A36" s="355">
        <f>+'PRE-FEST.'!C44</f>
        <v>9</v>
      </c>
      <c r="B36" s="356" t="str">
        <f>+'PRE-FEST.'!B44</f>
        <v>A.A.</v>
      </c>
      <c r="C36" s="357">
        <f>+'PRE-FEST.'!D44</f>
        <v>0</v>
      </c>
      <c r="D36" s="214"/>
      <c r="E36" s="334"/>
      <c r="F36" s="214"/>
      <c r="G36" s="301"/>
      <c r="H36" s="214"/>
      <c r="I36" s="273"/>
      <c r="J36" s="214"/>
      <c r="K36" s="273"/>
      <c r="L36" s="214"/>
      <c r="M36" s="273"/>
      <c r="N36" s="214"/>
      <c r="O36" s="273"/>
      <c r="P36" s="214"/>
      <c r="Q36" s="273"/>
      <c r="R36" s="214"/>
      <c r="S36" s="273"/>
      <c r="T36" s="214"/>
      <c r="U36" s="273"/>
      <c r="V36" s="214"/>
      <c r="W36" s="273"/>
      <c r="X36" s="214"/>
      <c r="Y36" s="273"/>
      <c r="Z36" s="214"/>
      <c r="AA36" s="273"/>
      <c r="AB36" s="214"/>
      <c r="AC36" s="273"/>
      <c r="AD36" s="214"/>
      <c r="AE36" s="273"/>
      <c r="AF36" s="214"/>
      <c r="AG36" s="273"/>
      <c r="AH36" s="210">
        <f t="shared" si="0"/>
        <v>0</v>
      </c>
    </row>
    <row r="37" spans="1:34" x14ac:dyDescent="0.25">
      <c r="A37" s="355">
        <f>+'PRE-FEST.'!C45</f>
        <v>10</v>
      </c>
      <c r="B37" s="356" t="str">
        <f>+'PRE-FEST.'!B45</f>
        <v>A.A.</v>
      </c>
      <c r="C37" s="357">
        <f>+'PRE-FEST.'!D45</f>
        <v>0</v>
      </c>
      <c r="D37" s="214"/>
      <c r="E37" s="334"/>
      <c r="F37" s="214"/>
      <c r="G37" s="301"/>
      <c r="H37" s="214"/>
      <c r="I37" s="273"/>
      <c r="J37" s="214"/>
      <c r="K37" s="273"/>
      <c r="L37" s="214"/>
      <c r="M37" s="273"/>
      <c r="N37" s="214"/>
      <c r="O37" s="273"/>
      <c r="P37" s="214"/>
      <c r="Q37" s="273"/>
      <c r="R37" s="214"/>
      <c r="S37" s="273"/>
      <c r="T37" s="214"/>
      <c r="U37" s="273"/>
      <c r="V37" s="214"/>
      <c r="W37" s="273"/>
      <c r="X37" s="214"/>
      <c r="Y37" s="273"/>
      <c r="Z37" s="214"/>
      <c r="AA37" s="273"/>
      <c r="AB37" s="214"/>
      <c r="AC37" s="273"/>
      <c r="AD37" s="214"/>
      <c r="AE37" s="273"/>
      <c r="AF37" s="214"/>
      <c r="AG37" s="273"/>
      <c r="AH37" s="210">
        <f t="shared" si="0"/>
        <v>0</v>
      </c>
    </row>
    <row r="38" spans="1:34" x14ac:dyDescent="0.25">
      <c r="A38" s="355">
        <f>+'PRE-FEST.'!C46</f>
        <v>11</v>
      </c>
      <c r="B38" s="356" t="str">
        <f>+'PRE-FEST.'!B46</f>
        <v>A.A.</v>
      </c>
      <c r="C38" s="357">
        <f>+'PRE-FEST.'!D46</f>
        <v>0</v>
      </c>
      <c r="D38" s="214"/>
      <c r="E38" s="334"/>
      <c r="F38" s="214"/>
      <c r="G38" s="301"/>
      <c r="H38" s="214"/>
      <c r="I38" s="273"/>
      <c r="J38" s="214"/>
      <c r="K38" s="273"/>
      <c r="L38" s="214"/>
      <c r="M38" s="273"/>
      <c r="N38" s="214"/>
      <c r="O38" s="273"/>
      <c r="P38" s="214"/>
      <c r="Q38" s="273"/>
      <c r="R38" s="214"/>
      <c r="S38" s="273"/>
      <c r="T38" s="214"/>
      <c r="U38" s="273"/>
      <c r="V38" s="214"/>
      <c r="W38" s="273"/>
      <c r="X38" s="214"/>
      <c r="Y38" s="273"/>
      <c r="Z38" s="214"/>
      <c r="AA38" s="273"/>
      <c r="AB38" s="214"/>
      <c r="AC38" s="273"/>
      <c r="AD38" s="214"/>
      <c r="AE38" s="273"/>
      <c r="AF38" s="214"/>
      <c r="AG38" s="273"/>
      <c r="AH38" s="210">
        <f t="shared" si="0"/>
        <v>0</v>
      </c>
    </row>
    <row r="39" spans="1:34" ht="15.75" thickBot="1" x14ac:dyDescent="0.3">
      <c r="A39" s="358">
        <f>+'PRE-FEST.'!C47</f>
        <v>12</v>
      </c>
      <c r="B39" s="359" t="str">
        <f>+'PRE-FEST.'!B47</f>
        <v>A.A.</v>
      </c>
      <c r="C39" s="360">
        <f>+'PRE-FEST.'!D47</f>
        <v>0</v>
      </c>
      <c r="D39" s="322"/>
      <c r="E39" s="342"/>
      <c r="F39" s="322"/>
      <c r="G39" s="343"/>
      <c r="H39" s="322"/>
      <c r="I39" s="344"/>
      <c r="J39" s="322"/>
      <c r="K39" s="344"/>
      <c r="L39" s="322"/>
      <c r="M39" s="344"/>
      <c r="N39" s="322"/>
      <c r="O39" s="344"/>
      <c r="P39" s="322"/>
      <c r="Q39" s="344"/>
      <c r="R39" s="322"/>
      <c r="S39" s="344"/>
      <c r="T39" s="322"/>
      <c r="U39" s="344"/>
      <c r="V39" s="322"/>
      <c r="W39" s="344"/>
      <c r="X39" s="322"/>
      <c r="Y39" s="344"/>
      <c r="Z39" s="322"/>
      <c r="AA39" s="344"/>
      <c r="AB39" s="322"/>
      <c r="AC39" s="344"/>
      <c r="AD39" s="322"/>
      <c r="AE39" s="344"/>
      <c r="AF39" s="322"/>
      <c r="AG39" s="344"/>
      <c r="AH39" s="211">
        <f t="shared" si="0"/>
        <v>0</v>
      </c>
    </row>
    <row r="40" spans="1:34" ht="15.75" thickTop="1" x14ac:dyDescent="0.25">
      <c r="A40" s="361">
        <f>+'PRE-FEST.'!C48</f>
        <v>1</v>
      </c>
      <c r="B40" s="361" t="str">
        <f>+'PRE-FEST.'!B48</f>
        <v>A.T.</v>
      </c>
      <c r="C40" s="362">
        <f>+'PRE-FEST.'!D48</f>
        <v>0</v>
      </c>
      <c r="D40" s="217"/>
      <c r="E40" s="333"/>
      <c r="F40" s="217"/>
      <c r="G40" s="336"/>
      <c r="H40" s="217"/>
      <c r="I40" s="272"/>
      <c r="J40" s="217"/>
      <c r="K40" s="272"/>
      <c r="L40" s="217"/>
      <c r="M40" s="272"/>
      <c r="N40" s="217"/>
      <c r="O40" s="272"/>
      <c r="P40" s="217"/>
      <c r="Q40" s="272"/>
      <c r="R40" s="217"/>
      <c r="S40" s="272"/>
      <c r="T40" s="217"/>
      <c r="U40" s="272"/>
      <c r="V40" s="217"/>
      <c r="W40" s="272"/>
      <c r="X40" s="217"/>
      <c r="Y40" s="272"/>
      <c r="Z40" s="217"/>
      <c r="AA40" s="272"/>
      <c r="AB40" s="217"/>
      <c r="AC40" s="272"/>
      <c r="AD40" s="217"/>
      <c r="AE40" s="272"/>
      <c r="AF40" s="217"/>
      <c r="AG40" s="272"/>
      <c r="AH40" s="212">
        <f t="shared" si="0"/>
        <v>0</v>
      </c>
    </row>
    <row r="41" spans="1:34" x14ac:dyDescent="0.25">
      <c r="A41" s="363">
        <f>+'PRE-FEST.'!C49</f>
        <v>2</v>
      </c>
      <c r="B41" s="361" t="str">
        <f>+'PRE-FEST.'!B49</f>
        <v>A.T.</v>
      </c>
      <c r="C41" s="362">
        <f>+'PRE-FEST.'!D49</f>
        <v>0</v>
      </c>
      <c r="D41" s="214"/>
      <c r="E41" s="334"/>
      <c r="F41" s="214"/>
      <c r="G41" s="301"/>
      <c r="H41" s="214"/>
      <c r="I41" s="273"/>
      <c r="J41" s="214"/>
      <c r="K41" s="273"/>
      <c r="L41" s="214"/>
      <c r="M41" s="273"/>
      <c r="N41" s="214"/>
      <c r="O41" s="273"/>
      <c r="P41" s="214"/>
      <c r="Q41" s="273"/>
      <c r="R41" s="214"/>
      <c r="S41" s="273"/>
      <c r="T41" s="214"/>
      <c r="U41" s="273"/>
      <c r="V41" s="214"/>
      <c r="W41" s="273"/>
      <c r="X41" s="214"/>
      <c r="Y41" s="273"/>
      <c r="Z41" s="214"/>
      <c r="AA41" s="273"/>
      <c r="AB41" s="214"/>
      <c r="AC41" s="273"/>
      <c r="AD41" s="214"/>
      <c r="AE41" s="273"/>
      <c r="AF41" s="214"/>
      <c r="AG41" s="273"/>
      <c r="AH41" s="207">
        <f t="shared" si="0"/>
        <v>0</v>
      </c>
    </row>
    <row r="42" spans="1:34" x14ac:dyDescent="0.25">
      <c r="A42" s="363">
        <f>+'PRE-FEST.'!C50</f>
        <v>3</v>
      </c>
      <c r="B42" s="361" t="str">
        <f>+'PRE-FEST.'!B50</f>
        <v>A.T.</v>
      </c>
      <c r="C42" s="362">
        <f>+'PRE-FEST.'!D50</f>
        <v>0</v>
      </c>
      <c r="D42" s="214"/>
      <c r="E42" s="334"/>
      <c r="F42" s="214"/>
      <c r="G42" s="301"/>
      <c r="H42" s="214"/>
      <c r="I42" s="273"/>
      <c r="J42" s="214"/>
      <c r="K42" s="273"/>
      <c r="L42" s="214"/>
      <c r="M42" s="273"/>
      <c r="N42" s="214"/>
      <c r="O42" s="273"/>
      <c r="P42" s="214"/>
      <c r="Q42" s="273"/>
      <c r="R42" s="214"/>
      <c r="S42" s="273"/>
      <c r="T42" s="214"/>
      <c r="U42" s="273"/>
      <c r="V42" s="214"/>
      <c r="W42" s="273"/>
      <c r="X42" s="214"/>
      <c r="Y42" s="273"/>
      <c r="Z42" s="214"/>
      <c r="AA42" s="273"/>
      <c r="AB42" s="214"/>
      <c r="AC42" s="273"/>
      <c r="AD42" s="214"/>
      <c r="AE42" s="273"/>
      <c r="AF42" s="214"/>
      <c r="AG42" s="273"/>
      <c r="AH42" s="207">
        <f t="shared" si="0"/>
        <v>0</v>
      </c>
    </row>
    <row r="43" spans="1:34" x14ac:dyDescent="0.25">
      <c r="A43" s="363">
        <f>+'PRE-FEST.'!C51</f>
        <v>4</v>
      </c>
      <c r="B43" s="361" t="str">
        <f>+'PRE-FEST.'!B51</f>
        <v>A.T.</v>
      </c>
      <c r="C43" s="362">
        <f>+'PRE-FEST.'!D51</f>
        <v>0</v>
      </c>
      <c r="D43" s="214"/>
      <c r="E43" s="334"/>
      <c r="F43" s="214"/>
      <c r="G43" s="301"/>
      <c r="H43" s="214"/>
      <c r="I43" s="273"/>
      <c r="J43" s="214"/>
      <c r="K43" s="273"/>
      <c r="L43" s="214"/>
      <c r="M43" s="273"/>
      <c r="N43" s="214"/>
      <c r="O43" s="273"/>
      <c r="P43" s="214"/>
      <c r="Q43" s="273"/>
      <c r="R43" s="214"/>
      <c r="S43" s="273"/>
      <c r="T43" s="214"/>
      <c r="U43" s="273"/>
      <c r="V43" s="214"/>
      <c r="W43" s="273"/>
      <c r="X43" s="214"/>
      <c r="Y43" s="273"/>
      <c r="Z43" s="214"/>
      <c r="AA43" s="273"/>
      <c r="AB43" s="214"/>
      <c r="AC43" s="273"/>
      <c r="AD43" s="214"/>
      <c r="AE43" s="273"/>
      <c r="AF43" s="214"/>
      <c r="AG43" s="273"/>
      <c r="AH43" s="207">
        <f t="shared" si="0"/>
        <v>0</v>
      </c>
    </row>
    <row r="44" spans="1:34" x14ac:dyDescent="0.25">
      <c r="A44" s="363">
        <f>+'PRE-FEST.'!C52</f>
        <v>5</v>
      </c>
      <c r="B44" s="361" t="str">
        <f>+'PRE-FEST.'!B52</f>
        <v>A.T.</v>
      </c>
      <c r="C44" s="362">
        <f>+'PRE-FEST.'!D52</f>
        <v>0</v>
      </c>
      <c r="D44" s="214"/>
      <c r="E44" s="334"/>
      <c r="F44" s="214"/>
      <c r="G44" s="301"/>
      <c r="H44" s="214"/>
      <c r="I44" s="273"/>
      <c r="J44" s="214"/>
      <c r="K44" s="273"/>
      <c r="L44" s="214"/>
      <c r="M44" s="273"/>
      <c r="N44" s="214"/>
      <c r="O44" s="273"/>
      <c r="P44" s="214"/>
      <c r="Q44" s="273"/>
      <c r="R44" s="214"/>
      <c r="S44" s="273"/>
      <c r="T44" s="214"/>
      <c r="U44" s="273"/>
      <c r="V44" s="214"/>
      <c r="W44" s="273"/>
      <c r="X44" s="214"/>
      <c r="Y44" s="273"/>
      <c r="Z44" s="214"/>
      <c r="AA44" s="273"/>
      <c r="AB44" s="214"/>
      <c r="AC44" s="273"/>
      <c r="AD44" s="214"/>
      <c r="AE44" s="273"/>
      <c r="AF44" s="214"/>
      <c r="AG44" s="273"/>
      <c r="AH44" s="207">
        <f t="shared" si="0"/>
        <v>0</v>
      </c>
    </row>
    <row r="45" spans="1:34" x14ac:dyDescent="0.25">
      <c r="A45" s="363">
        <f>+'PRE-FEST.'!C53</f>
        <v>6</v>
      </c>
      <c r="B45" s="361" t="str">
        <f>+'PRE-FEST.'!B53</f>
        <v>A.T.</v>
      </c>
      <c r="C45" s="362">
        <f>+'PRE-FEST.'!D53</f>
        <v>0</v>
      </c>
      <c r="D45" s="214"/>
      <c r="E45" s="334"/>
      <c r="F45" s="214"/>
      <c r="G45" s="301"/>
      <c r="H45" s="214"/>
      <c r="I45" s="273"/>
      <c r="J45" s="214"/>
      <c r="K45" s="273"/>
      <c r="L45" s="214"/>
      <c r="M45" s="273"/>
      <c r="N45" s="214"/>
      <c r="O45" s="273"/>
      <c r="P45" s="214"/>
      <c r="Q45" s="273"/>
      <c r="R45" s="214"/>
      <c r="S45" s="273"/>
      <c r="T45" s="214"/>
      <c r="U45" s="273"/>
      <c r="V45" s="214"/>
      <c r="W45" s="273"/>
      <c r="X45" s="214"/>
      <c r="Y45" s="273"/>
      <c r="Z45" s="214"/>
      <c r="AA45" s="273"/>
      <c r="AB45" s="214"/>
      <c r="AC45" s="273"/>
      <c r="AD45" s="214"/>
      <c r="AE45" s="273"/>
      <c r="AF45" s="214"/>
      <c r="AG45" s="273"/>
      <c r="AH45" s="207">
        <f t="shared" si="0"/>
        <v>0</v>
      </c>
    </row>
    <row r="46" spans="1:34" x14ac:dyDescent="0.25">
      <c r="A46" s="363">
        <f>+'PRE-FEST.'!C54</f>
        <v>7</v>
      </c>
      <c r="B46" s="361" t="str">
        <f>+'PRE-FEST.'!B54</f>
        <v>A.T.</v>
      </c>
      <c r="C46" s="362">
        <f>+'PRE-FEST.'!D54</f>
        <v>0</v>
      </c>
      <c r="D46" s="214"/>
      <c r="E46" s="334"/>
      <c r="F46" s="214"/>
      <c r="G46" s="301"/>
      <c r="H46" s="214"/>
      <c r="I46" s="273"/>
      <c r="J46" s="214"/>
      <c r="K46" s="273"/>
      <c r="L46" s="214"/>
      <c r="M46" s="273"/>
      <c r="N46" s="214"/>
      <c r="O46" s="273"/>
      <c r="P46" s="214"/>
      <c r="Q46" s="273"/>
      <c r="R46" s="214"/>
      <c r="S46" s="273"/>
      <c r="T46" s="214"/>
      <c r="U46" s="273"/>
      <c r="V46" s="214"/>
      <c r="W46" s="273"/>
      <c r="X46" s="214"/>
      <c r="Y46" s="273"/>
      <c r="Z46" s="214"/>
      <c r="AA46" s="273"/>
      <c r="AB46" s="214"/>
      <c r="AC46" s="273"/>
      <c r="AD46" s="214"/>
      <c r="AE46" s="273"/>
      <c r="AF46" s="214"/>
      <c r="AG46" s="273"/>
      <c r="AH46" s="207">
        <f t="shared" si="0"/>
        <v>0</v>
      </c>
    </row>
    <row r="47" spans="1:34" x14ac:dyDescent="0.25">
      <c r="A47" s="363">
        <f>+'PRE-FEST.'!C55</f>
        <v>8</v>
      </c>
      <c r="B47" s="361" t="str">
        <f>+'PRE-FEST.'!B55</f>
        <v>A.T.</v>
      </c>
      <c r="C47" s="362">
        <f>+'PRE-FEST.'!D55</f>
        <v>0</v>
      </c>
      <c r="D47" s="214"/>
      <c r="E47" s="334"/>
      <c r="F47" s="214"/>
      <c r="G47" s="301"/>
      <c r="H47" s="214"/>
      <c r="I47" s="273"/>
      <c r="J47" s="214"/>
      <c r="K47" s="273"/>
      <c r="L47" s="214"/>
      <c r="M47" s="273"/>
      <c r="N47" s="214"/>
      <c r="O47" s="273"/>
      <c r="P47" s="214"/>
      <c r="Q47" s="273"/>
      <c r="R47" s="214"/>
      <c r="S47" s="273"/>
      <c r="T47" s="214"/>
      <c r="U47" s="273"/>
      <c r="V47" s="214"/>
      <c r="W47" s="273"/>
      <c r="X47" s="214"/>
      <c r="Y47" s="273"/>
      <c r="Z47" s="214"/>
      <c r="AA47" s="273"/>
      <c r="AB47" s="214"/>
      <c r="AC47" s="273"/>
      <c r="AD47" s="214"/>
      <c r="AE47" s="273"/>
      <c r="AF47" s="214"/>
      <c r="AG47" s="273"/>
      <c r="AH47" s="207">
        <f t="shared" si="0"/>
        <v>0</v>
      </c>
    </row>
    <row r="48" spans="1:34" x14ac:dyDescent="0.25">
      <c r="A48" s="363">
        <f>+'PRE-FEST.'!C56</f>
        <v>9</v>
      </c>
      <c r="B48" s="361" t="str">
        <f>+'PRE-FEST.'!B56</f>
        <v>A.T.</v>
      </c>
      <c r="C48" s="362">
        <f>+'PRE-FEST.'!D56</f>
        <v>0</v>
      </c>
      <c r="D48" s="214"/>
      <c r="E48" s="334"/>
      <c r="F48" s="214"/>
      <c r="G48" s="301"/>
      <c r="H48" s="214"/>
      <c r="I48" s="273"/>
      <c r="J48" s="214"/>
      <c r="K48" s="273"/>
      <c r="L48" s="214"/>
      <c r="M48" s="273"/>
      <c r="N48" s="214"/>
      <c r="O48" s="273"/>
      <c r="P48" s="214"/>
      <c r="Q48" s="273"/>
      <c r="R48" s="214"/>
      <c r="S48" s="273"/>
      <c r="T48" s="214"/>
      <c r="U48" s="273"/>
      <c r="V48" s="214"/>
      <c r="W48" s="273"/>
      <c r="X48" s="214"/>
      <c r="Y48" s="273"/>
      <c r="Z48" s="214"/>
      <c r="AA48" s="273"/>
      <c r="AB48" s="214"/>
      <c r="AC48" s="273"/>
      <c r="AD48" s="214"/>
      <c r="AE48" s="273"/>
      <c r="AF48" s="214"/>
      <c r="AG48" s="273"/>
      <c r="AH48" s="207">
        <f t="shared" si="0"/>
        <v>0</v>
      </c>
    </row>
    <row r="49" spans="1:34" x14ac:dyDescent="0.25">
      <c r="A49" s="363">
        <f>+'PRE-FEST.'!C57</f>
        <v>10</v>
      </c>
      <c r="B49" s="361" t="str">
        <f>+'PRE-FEST.'!B57</f>
        <v>A.T.</v>
      </c>
      <c r="C49" s="362">
        <f>+'PRE-FEST.'!D57</f>
        <v>0</v>
      </c>
      <c r="D49" s="214"/>
      <c r="E49" s="334"/>
      <c r="F49" s="214"/>
      <c r="G49" s="301"/>
      <c r="H49" s="214"/>
      <c r="I49" s="273"/>
      <c r="J49" s="214"/>
      <c r="K49" s="273"/>
      <c r="L49" s="214"/>
      <c r="M49" s="273"/>
      <c r="N49" s="214"/>
      <c r="O49" s="273"/>
      <c r="P49" s="214"/>
      <c r="Q49" s="273"/>
      <c r="R49" s="214"/>
      <c r="S49" s="273"/>
      <c r="T49" s="214"/>
      <c r="U49" s="273"/>
      <c r="V49" s="214"/>
      <c r="W49" s="273"/>
      <c r="X49" s="214"/>
      <c r="Y49" s="273"/>
      <c r="Z49" s="214"/>
      <c r="AA49" s="273"/>
      <c r="AB49" s="214"/>
      <c r="AC49" s="273"/>
      <c r="AD49" s="214"/>
      <c r="AE49" s="273"/>
      <c r="AF49" s="214"/>
      <c r="AG49" s="273"/>
      <c r="AH49" s="207">
        <f t="shared" si="0"/>
        <v>0</v>
      </c>
    </row>
    <row r="50" spans="1:34" x14ac:dyDescent="0.25">
      <c r="A50" s="363">
        <f>+'PRE-FEST.'!C58</f>
        <v>11</v>
      </c>
      <c r="B50" s="361" t="str">
        <f>+'PRE-FEST.'!B58</f>
        <v>A.T.</v>
      </c>
      <c r="C50" s="362">
        <f>+'PRE-FEST.'!D58</f>
        <v>0</v>
      </c>
      <c r="D50" s="214"/>
      <c r="E50" s="334"/>
      <c r="F50" s="214"/>
      <c r="G50" s="301"/>
      <c r="H50" s="214"/>
      <c r="I50" s="273"/>
      <c r="J50" s="214"/>
      <c r="K50" s="273"/>
      <c r="L50" s="214"/>
      <c r="M50" s="273"/>
      <c r="N50" s="214"/>
      <c r="O50" s="273"/>
      <c r="P50" s="214"/>
      <c r="Q50" s="273"/>
      <c r="R50" s="214"/>
      <c r="S50" s="273"/>
      <c r="T50" s="214"/>
      <c r="U50" s="273"/>
      <c r="V50" s="214"/>
      <c r="W50" s="273"/>
      <c r="X50" s="214"/>
      <c r="Y50" s="273"/>
      <c r="Z50" s="214"/>
      <c r="AA50" s="273"/>
      <c r="AB50" s="214"/>
      <c r="AC50" s="273"/>
      <c r="AD50" s="214"/>
      <c r="AE50" s="273"/>
      <c r="AF50" s="214"/>
      <c r="AG50" s="273"/>
      <c r="AH50" s="207">
        <f t="shared" si="0"/>
        <v>0</v>
      </c>
    </row>
    <row r="51" spans="1:34" x14ac:dyDescent="0.25">
      <c r="A51" s="363">
        <f>+'PRE-FEST.'!C59</f>
        <v>12</v>
      </c>
      <c r="B51" s="361" t="str">
        <f>+'PRE-FEST.'!B59</f>
        <v>A.T.</v>
      </c>
      <c r="C51" s="362">
        <f>+'PRE-FEST.'!D59</f>
        <v>0</v>
      </c>
      <c r="D51" s="214"/>
      <c r="E51" s="334"/>
      <c r="F51" s="214"/>
      <c r="G51" s="301"/>
      <c r="H51" s="214"/>
      <c r="I51" s="273"/>
      <c r="J51" s="214"/>
      <c r="K51" s="273"/>
      <c r="L51" s="214"/>
      <c r="M51" s="273"/>
      <c r="N51" s="214"/>
      <c r="O51" s="273"/>
      <c r="P51" s="214"/>
      <c r="Q51" s="273"/>
      <c r="R51" s="214"/>
      <c r="S51" s="273"/>
      <c r="T51" s="214"/>
      <c r="U51" s="273"/>
      <c r="V51" s="214"/>
      <c r="W51" s="273"/>
      <c r="X51" s="214"/>
      <c r="Y51" s="273"/>
      <c r="Z51" s="214"/>
      <c r="AA51" s="273"/>
      <c r="AB51" s="214"/>
      <c r="AC51" s="273"/>
      <c r="AD51" s="214"/>
      <c r="AE51" s="273"/>
      <c r="AF51" s="214"/>
      <c r="AG51" s="273"/>
      <c r="AH51" s="207">
        <f t="shared" si="0"/>
        <v>0</v>
      </c>
    </row>
  </sheetData>
  <sheetProtection algorithmName="SHA-512" hashValue="Miq6hKWbfFnss7T12b59SH5UPE/Xcu7ZF19iCotxsrOHB/s6/ptB+brDbnn71agjfLCvIGYVz+2JA7MmoRri5Q==" saltValue="gnTFpk4X4ifWNuIMt0NDkA==" spinCount="100000" sheet="1" objects="1" scenarios="1"/>
  <mergeCells count="2">
    <mergeCell ref="A1:C1"/>
    <mergeCell ref="E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9"/>
  <sheetViews>
    <sheetView workbookViewId="0">
      <pane xSplit="3" ySplit="3" topLeftCell="D10" activePane="bottomRight" state="frozen"/>
      <selection pane="topRight" activeCell="D1" sqref="D1"/>
      <selection pane="bottomLeft" activeCell="A4" sqref="A4"/>
      <selection pane="bottomRight" activeCell="E10" sqref="E10"/>
    </sheetView>
  </sheetViews>
  <sheetFormatPr defaultRowHeight="15" x14ac:dyDescent="0.25"/>
  <cols>
    <col min="1" max="1" width="4.85546875" customWidth="1"/>
    <col min="2" max="2" width="29.5703125" customWidth="1"/>
    <col min="3" max="3" width="9.85546875" customWidth="1"/>
    <col min="4" max="4" width="8.85546875" customWidth="1"/>
    <col min="5" max="5" width="7.5703125" customWidth="1"/>
    <col min="6" max="6" width="8.85546875" customWidth="1"/>
    <col min="7" max="7" width="7.5703125" customWidth="1"/>
    <col min="8" max="8" width="8.85546875" customWidth="1"/>
    <col min="9" max="9" width="7.5703125" customWidth="1"/>
    <col min="10" max="10" width="8.85546875" customWidth="1"/>
    <col min="11" max="11" width="7.5703125" customWidth="1"/>
    <col min="12" max="12" width="8.85546875" customWidth="1"/>
    <col min="13" max="13" width="7.5703125" customWidth="1"/>
    <col min="14" max="14" width="8.85546875" customWidth="1"/>
    <col min="15" max="15" width="7.5703125" customWidth="1"/>
    <col min="16" max="16" width="8.85546875" customWidth="1"/>
    <col min="17" max="17" width="7.5703125" customWidth="1"/>
    <col min="18" max="18" width="8.85546875" customWidth="1"/>
    <col min="19" max="19" width="7.5703125" customWidth="1"/>
    <col min="20" max="20" width="8.85546875" customWidth="1"/>
    <col min="21" max="21" width="7.5703125" customWidth="1"/>
    <col min="22" max="22" width="8.85546875" customWidth="1"/>
    <col min="23" max="23" width="7.5703125" customWidth="1"/>
    <col min="24" max="24" width="8.85546875" customWidth="1"/>
    <col min="25" max="25" width="7.5703125" customWidth="1"/>
    <col min="26" max="26" width="8.85546875" customWidth="1"/>
    <col min="27" max="27" width="7.5703125" customWidth="1"/>
    <col min="28" max="28" width="8.85546875" customWidth="1"/>
    <col min="29" max="29" width="7.5703125" customWidth="1"/>
    <col min="30" max="30" width="8.85546875" customWidth="1"/>
    <col min="31" max="31" width="7.5703125" customWidth="1"/>
    <col min="32" max="32" width="8.85546875" customWidth="1"/>
    <col min="33" max="33" width="7.5703125" customWidth="1"/>
    <col min="34" max="34" width="8.85546875" customWidth="1"/>
    <col min="35" max="35" width="7.5703125" customWidth="1"/>
    <col min="36" max="36" width="8.85546875" customWidth="1"/>
    <col min="37" max="37" width="7.5703125" customWidth="1"/>
    <col min="38" max="38" width="8.85546875" customWidth="1"/>
    <col min="39" max="39" width="7.5703125" customWidth="1"/>
    <col min="40" max="40" width="8.85546875" customWidth="1"/>
    <col min="41" max="41" width="7.5703125" customWidth="1"/>
    <col min="42" max="42" width="8.85546875" customWidth="1"/>
    <col min="43" max="43" width="7.5703125" customWidth="1"/>
    <col min="44" max="44" width="8.85546875" customWidth="1"/>
    <col min="45" max="45" width="7.5703125" customWidth="1"/>
    <col min="46" max="46" width="8.85546875" customWidth="1"/>
    <col min="47" max="47" width="7.5703125" customWidth="1"/>
    <col min="48" max="48" width="8.85546875" customWidth="1"/>
    <col min="49" max="49" width="7.85546875" customWidth="1"/>
    <col min="50" max="50" width="8.85546875" customWidth="1"/>
    <col min="51" max="51" width="7.7109375" customWidth="1"/>
    <col min="52" max="52" width="8.85546875" customWidth="1"/>
    <col min="53" max="53" width="8.28515625" customWidth="1"/>
    <col min="54" max="54" width="8.85546875" customWidth="1"/>
    <col min="55" max="55" width="8.140625" customWidth="1"/>
    <col min="57" max="57" width="10.7109375" customWidth="1"/>
  </cols>
  <sheetData>
    <row r="1" spans="1:56" ht="24" customHeight="1" thickBot="1" x14ac:dyDescent="0.5">
      <c r="A1" s="65"/>
      <c r="B1" s="66" t="s">
        <v>36</v>
      </c>
      <c r="D1" s="464" t="s">
        <v>177</v>
      </c>
      <c r="E1" s="465"/>
      <c r="F1" s="465"/>
      <c r="G1" s="466"/>
      <c r="H1" s="70"/>
      <c r="I1" s="69"/>
      <c r="J1" s="71"/>
      <c r="K1" s="467"/>
      <c r="L1" s="78" t="s">
        <v>171</v>
      </c>
      <c r="M1" s="67"/>
      <c r="N1" s="67"/>
      <c r="O1" s="67"/>
      <c r="P1" s="67"/>
      <c r="Q1" s="67"/>
      <c r="R1" s="67"/>
      <c r="S1" s="64"/>
      <c r="T1" s="64"/>
    </row>
    <row r="2" spans="1:56" ht="23.25" customHeight="1" thickBot="1" x14ac:dyDescent="0.5">
      <c r="B2" s="61"/>
      <c r="D2" s="365" t="s">
        <v>159</v>
      </c>
      <c r="E2" s="524">
        <f>+'PRE-FEST.'!H6</f>
        <v>45016</v>
      </c>
      <c r="F2" s="525"/>
    </row>
    <row r="3" spans="1:56" ht="31.5" customHeight="1" thickTop="1" thickBot="1" x14ac:dyDescent="0.5">
      <c r="A3" s="156" t="s">
        <v>103</v>
      </c>
      <c r="B3" s="141" t="s">
        <v>105</v>
      </c>
      <c r="C3" s="142" t="s">
        <v>33</v>
      </c>
      <c r="D3" s="135" t="s">
        <v>32</v>
      </c>
      <c r="E3" s="325" t="s">
        <v>8</v>
      </c>
      <c r="F3" s="135" t="s">
        <v>32</v>
      </c>
      <c r="G3" s="136" t="s">
        <v>8</v>
      </c>
      <c r="H3" s="135" t="s">
        <v>32</v>
      </c>
      <c r="I3" s="136" t="s">
        <v>8</v>
      </c>
      <c r="J3" s="135" t="s">
        <v>32</v>
      </c>
      <c r="K3" s="136" t="s">
        <v>8</v>
      </c>
      <c r="L3" s="135" t="s">
        <v>32</v>
      </c>
      <c r="M3" s="136" t="s">
        <v>8</v>
      </c>
      <c r="N3" s="135" t="s">
        <v>32</v>
      </c>
      <c r="O3" s="136" t="s">
        <v>8</v>
      </c>
      <c r="P3" s="135" t="s">
        <v>32</v>
      </c>
      <c r="Q3" s="136" t="s">
        <v>8</v>
      </c>
      <c r="R3" s="135" t="s">
        <v>32</v>
      </c>
      <c r="S3" s="136" t="s">
        <v>8</v>
      </c>
      <c r="T3" s="135" t="s">
        <v>32</v>
      </c>
      <c r="U3" s="136" t="s">
        <v>8</v>
      </c>
      <c r="V3" s="135" t="s">
        <v>32</v>
      </c>
      <c r="W3" s="136" t="s">
        <v>8</v>
      </c>
      <c r="X3" s="135" t="s">
        <v>32</v>
      </c>
      <c r="Y3" s="136" t="s">
        <v>8</v>
      </c>
      <c r="Z3" s="135" t="s">
        <v>32</v>
      </c>
      <c r="AA3" s="136" t="s">
        <v>8</v>
      </c>
      <c r="AB3" s="135" t="s">
        <v>32</v>
      </c>
      <c r="AC3" s="136" t="s">
        <v>8</v>
      </c>
      <c r="AD3" s="135" t="s">
        <v>32</v>
      </c>
      <c r="AE3" s="136" t="s">
        <v>8</v>
      </c>
      <c r="AF3" s="135" t="s">
        <v>32</v>
      </c>
      <c r="AG3" s="136" t="s">
        <v>8</v>
      </c>
      <c r="AH3" s="135" t="s">
        <v>32</v>
      </c>
      <c r="AI3" s="136" t="s">
        <v>8</v>
      </c>
      <c r="AJ3" s="135" t="s">
        <v>32</v>
      </c>
      <c r="AK3" s="136" t="s">
        <v>8</v>
      </c>
      <c r="AL3" s="135" t="s">
        <v>32</v>
      </c>
      <c r="AM3" s="136" t="s">
        <v>8</v>
      </c>
      <c r="AN3" s="135" t="s">
        <v>32</v>
      </c>
      <c r="AO3" s="136" t="s">
        <v>8</v>
      </c>
      <c r="AP3" s="135" t="s">
        <v>32</v>
      </c>
      <c r="AQ3" s="136" t="s">
        <v>8</v>
      </c>
      <c r="AR3" s="135" t="s">
        <v>32</v>
      </c>
      <c r="AS3" s="136" t="s">
        <v>8</v>
      </c>
      <c r="AT3" s="135" t="s">
        <v>32</v>
      </c>
      <c r="AU3" s="136" t="s">
        <v>8</v>
      </c>
      <c r="AV3" s="135" t="s">
        <v>32</v>
      </c>
      <c r="AW3" s="136" t="s">
        <v>8</v>
      </c>
      <c r="AX3" s="135" t="s">
        <v>32</v>
      </c>
      <c r="AY3" s="136" t="s">
        <v>8</v>
      </c>
      <c r="AZ3" s="135" t="s">
        <v>32</v>
      </c>
      <c r="BA3" s="136" t="s">
        <v>8</v>
      </c>
      <c r="BB3" s="135" t="s">
        <v>32</v>
      </c>
      <c r="BC3" s="136" t="s">
        <v>8</v>
      </c>
      <c r="BD3" s="137" t="s">
        <v>33</v>
      </c>
    </row>
    <row r="4" spans="1:56" ht="14.65" thickTop="1" x14ac:dyDescent="0.45">
      <c r="A4" s="133">
        <f>+'PRE-FEST.'!C11</f>
        <v>1</v>
      </c>
      <c r="B4" s="140">
        <f>+'PRE-FEST.'!D11</f>
        <v>0</v>
      </c>
      <c r="C4" s="223">
        <f>+BD4</f>
        <v>0</v>
      </c>
      <c r="D4" s="213"/>
      <c r="E4" s="326"/>
      <c r="F4" s="213"/>
      <c r="G4" s="329"/>
      <c r="H4" s="213"/>
      <c r="I4" s="222"/>
      <c r="J4" s="213"/>
      <c r="K4" s="222"/>
      <c r="L4" s="213"/>
      <c r="M4" s="222"/>
      <c r="N4" s="213"/>
      <c r="O4" s="222"/>
      <c r="P4" s="218"/>
      <c r="Q4" s="222"/>
      <c r="R4" s="213"/>
      <c r="S4" s="222"/>
      <c r="T4" s="213"/>
      <c r="U4" s="222"/>
      <c r="V4" s="213"/>
      <c r="W4" s="222"/>
      <c r="X4" s="213"/>
      <c r="Y4" s="222"/>
      <c r="Z4" s="213"/>
      <c r="AA4" s="222"/>
      <c r="AB4" s="213"/>
      <c r="AC4" s="222"/>
      <c r="AD4" s="213"/>
      <c r="AE4" s="222"/>
      <c r="AF4" s="213"/>
      <c r="AG4" s="222"/>
      <c r="AH4" s="213"/>
      <c r="AI4" s="222"/>
      <c r="AJ4" s="213"/>
      <c r="AK4" s="222"/>
      <c r="AL4" s="213"/>
      <c r="AM4" s="222"/>
      <c r="AN4" s="213"/>
      <c r="AO4" s="222"/>
      <c r="AP4" s="213"/>
      <c r="AQ4" s="222"/>
      <c r="AR4" s="213"/>
      <c r="AS4" s="222"/>
      <c r="AT4" s="213"/>
      <c r="AU4" s="222"/>
      <c r="AV4" s="213"/>
      <c r="AW4" s="222"/>
      <c r="AX4" s="213"/>
      <c r="AY4" s="222"/>
      <c r="AZ4" s="213"/>
      <c r="BA4" s="222"/>
      <c r="BB4" s="213"/>
      <c r="BC4" s="222"/>
      <c r="BD4" s="225">
        <f>+E4+G4+I4+K4+M4+O4+Q4+S4+U4+W4+Y4+AA4+AC4+AE4+AG4+AI4+AK4+AM4+AO4+AQ4+AS4+AU4+BC4+AW4+AY4+BA4</f>
        <v>0</v>
      </c>
    </row>
    <row r="5" spans="1:56" ht="14.25" x14ac:dyDescent="0.45">
      <c r="A5" s="134">
        <f>+'PRE-FEST.'!C12</f>
        <v>2</v>
      </c>
      <c r="B5" s="138">
        <f>+'PRE-FEST.'!D12</f>
        <v>0</v>
      </c>
      <c r="C5" s="224">
        <f t="shared" ref="C5:C28" si="0">+BD5</f>
        <v>0</v>
      </c>
      <c r="D5" s="214"/>
      <c r="E5" s="327"/>
      <c r="F5" s="214"/>
      <c r="G5" s="330"/>
      <c r="H5" s="214"/>
      <c r="I5" s="221"/>
      <c r="J5" s="214"/>
      <c r="K5" s="221"/>
      <c r="L5" s="214"/>
      <c r="M5" s="221"/>
      <c r="N5" s="214"/>
      <c r="O5" s="221"/>
      <c r="P5" s="219"/>
      <c r="Q5" s="221"/>
      <c r="R5" s="214"/>
      <c r="S5" s="221"/>
      <c r="T5" s="214"/>
      <c r="U5" s="221"/>
      <c r="V5" s="214"/>
      <c r="W5" s="221"/>
      <c r="X5" s="214"/>
      <c r="Y5" s="221"/>
      <c r="Z5" s="214"/>
      <c r="AA5" s="221"/>
      <c r="AB5" s="214"/>
      <c r="AC5" s="221"/>
      <c r="AD5" s="214"/>
      <c r="AE5" s="221"/>
      <c r="AF5" s="214"/>
      <c r="AG5" s="221"/>
      <c r="AH5" s="214"/>
      <c r="AI5" s="221"/>
      <c r="AJ5" s="214"/>
      <c r="AK5" s="221"/>
      <c r="AL5" s="214"/>
      <c r="AM5" s="221"/>
      <c r="AN5" s="214"/>
      <c r="AO5" s="221"/>
      <c r="AP5" s="214"/>
      <c r="AQ5" s="221"/>
      <c r="AR5" s="214"/>
      <c r="AS5" s="221"/>
      <c r="AT5" s="214"/>
      <c r="AU5" s="221"/>
      <c r="AV5" s="214"/>
      <c r="AW5" s="221"/>
      <c r="AX5" s="214"/>
      <c r="AY5" s="221"/>
      <c r="AZ5" s="214"/>
      <c r="BA5" s="221"/>
      <c r="BB5" s="214"/>
      <c r="BC5" s="221"/>
      <c r="BD5" s="226">
        <f t="shared" ref="BD5:BD28" si="1">+E5+G5+I5+K5+M5+O5+Q5+S5+U5+W5+Y5+AA5+AC5+AE5+AG5+AI5+AK5+AM5+AO5+AQ5+AS5+AU5+BC5+AW5+AY5+BA5</f>
        <v>0</v>
      </c>
    </row>
    <row r="6" spans="1:56" ht="14.25" x14ac:dyDescent="0.45">
      <c r="A6" s="134">
        <f>+'PRE-FEST.'!C13</f>
        <v>3</v>
      </c>
      <c r="B6" s="138">
        <f>+'PRE-FEST.'!D13</f>
        <v>0</v>
      </c>
      <c r="C6" s="224">
        <f t="shared" si="0"/>
        <v>0</v>
      </c>
      <c r="D6" s="214"/>
      <c r="E6" s="327"/>
      <c r="F6" s="214"/>
      <c r="G6" s="330"/>
      <c r="H6" s="214"/>
      <c r="I6" s="221"/>
      <c r="J6" s="214"/>
      <c r="K6" s="221"/>
      <c r="L6" s="214"/>
      <c r="M6" s="221"/>
      <c r="N6" s="214"/>
      <c r="O6" s="221"/>
      <c r="P6" s="219"/>
      <c r="Q6" s="221"/>
      <c r="R6" s="214"/>
      <c r="S6" s="221"/>
      <c r="T6" s="214"/>
      <c r="U6" s="221"/>
      <c r="V6" s="214"/>
      <c r="W6" s="221"/>
      <c r="X6" s="214"/>
      <c r="Y6" s="221"/>
      <c r="Z6" s="214"/>
      <c r="AA6" s="221"/>
      <c r="AB6" s="214"/>
      <c r="AC6" s="221"/>
      <c r="AD6" s="214"/>
      <c r="AE6" s="221"/>
      <c r="AF6" s="214"/>
      <c r="AG6" s="221"/>
      <c r="AH6" s="214"/>
      <c r="AI6" s="221"/>
      <c r="AJ6" s="214"/>
      <c r="AK6" s="221"/>
      <c r="AL6" s="214"/>
      <c r="AM6" s="221"/>
      <c r="AN6" s="214"/>
      <c r="AO6" s="221"/>
      <c r="AP6" s="214"/>
      <c r="AQ6" s="221"/>
      <c r="AR6" s="214"/>
      <c r="AS6" s="221"/>
      <c r="AT6" s="214"/>
      <c r="AU6" s="221"/>
      <c r="AV6" s="214"/>
      <c r="AW6" s="221"/>
      <c r="AX6" s="214"/>
      <c r="AY6" s="221"/>
      <c r="AZ6" s="214"/>
      <c r="BA6" s="221"/>
      <c r="BB6" s="214"/>
      <c r="BC6" s="221"/>
      <c r="BD6" s="226">
        <f t="shared" si="1"/>
        <v>0</v>
      </c>
    </row>
    <row r="7" spans="1:56" ht="14.25" x14ac:dyDescent="0.45">
      <c r="A7" s="134">
        <f>+'PRE-FEST.'!C14</f>
        <v>4</v>
      </c>
      <c r="B7" s="138">
        <f>+'PRE-FEST.'!D14</f>
        <v>0</v>
      </c>
      <c r="C7" s="224">
        <f t="shared" si="0"/>
        <v>0</v>
      </c>
      <c r="D7" s="214"/>
      <c r="E7" s="327"/>
      <c r="F7" s="214"/>
      <c r="G7" s="330"/>
      <c r="H7" s="214"/>
      <c r="I7" s="221"/>
      <c r="J7" s="214"/>
      <c r="K7" s="221"/>
      <c r="L7" s="214"/>
      <c r="M7" s="221"/>
      <c r="N7" s="214"/>
      <c r="O7" s="221"/>
      <c r="P7" s="219"/>
      <c r="Q7" s="221"/>
      <c r="R7" s="214"/>
      <c r="S7" s="221"/>
      <c r="T7" s="214"/>
      <c r="U7" s="221"/>
      <c r="V7" s="214"/>
      <c r="W7" s="221"/>
      <c r="X7" s="214"/>
      <c r="Y7" s="221"/>
      <c r="Z7" s="214"/>
      <c r="AA7" s="221"/>
      <c r="AB7" s="214"/>
      <c r="AC7" s="221"/>
      <c r="AD7" s="214"/>
      <c r="AE7" s="221"/>
      <c r="AF7" s="214"/>
      <c r="AG7" s="221"/>
      <c r="AH7" s="214"/>
      <c r="AI7" s="221"/>
      <c r="AJ7" s="214"/>
      <c r="AK7" s="221"/>
      <c r="AL7" s="214"/>
      <c r="AM7" s="221"/>
      <c r="AN7" s="214"/>
      <c r="AO7" s="221"/>
      <c r="AP7" s="214"/>
      <c r="AQ7" s="221"/>
      <c r="AR7" s="214"/>
      <c r="AS7" s="221"/>
      <c r="AT7" s="214"/>
      <c r="AU7" s="221"/>
      <c r="AV7" s="214"/>
      <c r="AW7" s="221"/>
      <c r="AX7" s="214"/>
      <c r="AY7" s="221"/>
      <c r="AZ7" s="214"/>
      <c r="BA7" s="221"/>
      <c r="BB7" s="214"/>
      <c r="BC7" s="221"/>
      <c r="BD7" s="226">
        <f t="shared" si="1"/>
        <v>0</v>
      </c>
    </row>
    <row r="8" spans="1:56" ht="14.25" x14ac:dyDescent="0.45">
      <c r="A8" s="134">
        <f>+'PRE-FEST.'!C15</f>
        <v>5</v>
      </c>
      <c r="B8" s="138">
        <f>+'PRE-FEST.'!D15</f>
        <v>0</v>
      </c>
      <c r="C8" s="224">
        <f t="shared" si="0"/>
        <v>0</v>
      </c>
      <c r="D8" s="214"/>
      <c r="E8" s="327"/>
      <c r="F8" s="214"/>
      <c r="G8" s="330"/>
      <c r="H8" s="214"/>
      <c r="I8" s="221"/>
      <c r="J8" s="214"/>
      <c r="K8" s="221"/>
      <c r="L8" s="214"/>
      <c r="M8" s="221"/>
      <c r="N8" s="214"/>
      <c r="O8" s="221"/>
      <c r="P8" s="219"/>
      <c r="Q8" s="221"/>
      <c r="R8" s="214"/>
      <c r="S8" s="221"/>
      <c r="T8" s="214"/>
      <c r="U8" s="221"/>
      <c r="V8" s="214"/>
      <c r="W8" s="221"/>
      <c r="X8" s="214"/>
      <c r="Y8" s="221"/>
      <c r="Z8" s="214"/>
      <c r="AA8" s="221"/>
      <c r="AB8" s="214"/>
      <c r="AC8" s="221"/>
      <c r="AD8" s="214"/>
      <c r="AE8" s="221"/>
      <c r="AF8" s="214"/>
      <c r="AG8" s="221"/>
      <c r="AH8" s="214"/>
      <c r="AI8" s="221"/>
      <c r="AJ8" s="214"/>
      <c r="AK8" s="221"/>
      <c r="AL8" s="214"/>
      <c r="AM8" s="221"/>
      <c r="AN8" s="214"/>
      <c r="AO8" s="221"/>
      <c r="AP8" s="214"/>
      <c r="AQ8" s="221"/>
      <c r="AR8" s="214"/>
      <c r="AS8" s="221"/>
      <c r="AT8" s="214"/>
      <c r="AU8" s="221"/>
      <c r="AV8" s="214"/>
      <c r="AW8" s="221"/>
      <c r="AX8" s="214"/>
      <c r="AY8" s="221"/>
      <c r="AZ8" s="214"/>
      <c r="BA8" s="221"/>
      <c r="BB8" s="214"/>
      <c r="BC8" s="221"/>
      <c r="BD8" s="226">
        <f t="shared" si="1"/>
        <v>0</v>
      </c>
    </row>
    <row r="9" spans="1:56" ht="14.25" x14ac:dyDescent="0.45">
      <c r="A9" s="134">
        <f>+'PRE-FEST.'!C16</f>
        <v>6</v>
      </c>
      <c r="B9" s="138">
        <f>+'PRE-FEST.'!D16</f>
        <v>0</v>
      </c>
      <c r="C9" s="224">
        <f t="shared" si="0"/>
        <v>0</v>
      </c>
      <c r="D9" s="214"/>
      <c r="E9" s="327"/>
      <c r="F9" s="214"/>
      <c r="G9" s="330"/>
      <c r="H9" s="214"/>
      <c r="I9" s="221"/>
      <c r="J9" s="214"/>
      <c r="K9" s="221"/>
      <c r="L9" s="214"/>
      <c r="M9" s="221"/>
      <c r="N9" s="214"/>
      <c r="O9" s="221"/>
      <c r="P9" s="219"/>
      <c r="Q9" s="221"/>
      <c r="R9" s="214"/>
      <c r="S9" s="221"/>
      <c r="T9" s="214"/>
      <c r="U9" s="221"/>
      <c r="V9" s="214"/>
      <c r="W9" s="221"/>
      <c r="X9" s="214"/>
      <c r="Y9" s="221"/>
      <c r="Z9" s="214"/>
      <c r="AA9" s="221"/>
      <c r="AB9" s="214"/>
      <c r="AC9" s="221"/>
      <c r="AD9" s="214"/>
      <c r="AE9" s="221"/>
      <c r="AF9" s="214"/>
      <c r="AG9" s="221"/>
      <c r="AH9" s="214"/>
      <c r="AI9" s="221"/>
      <c r="AJ9" s="214"/>
      <c r="AK9" s="221"/>
      <c r="AL9" s="214"/>
      <c r="AM9" s="221"/>
      <c r="AN9" s="214"/>
      <c r="AO9" s="221"/>
      <c r="AP9" s="214"/>
      <c r="AQ9" s="221"/>
      <c r="AR9" s="214"/>
      <c r="AS9" s="221"/>
      <c r="AT9" s="214"/>
      <c r="AU9" s="221"/>
      <c r="AV9" s="214"/>
      <c r="AW9" s="221"/>
      <c r="AX9" s="214"/>
      <c r="AY9" s="221"/>
      <c r="AZ9" s="214"/>
      <c r="BA9" s="221"/>
      <c r="BB9" s="214"/>
      <c r="BC9" s="221"/>
      <c r="BD9" s="226">
        <f t="shared" si="1"/>
        <v>0</v>
      </c>
    </row>
    <row r="10" spans="1:56" ht="14.25" x14ac:dyDescent="0.45">
      <c r="A10" s="134">
        <f>+'PRE-FEST.'!C17</f>
        <v>7</v>
      </c>
      <c r="B10" s="138">
        <f>+'PRE-FEST.'!D17</f>
        <v>0</v>
      </c>
      <c r="C10" s="224">
        <f t="shared" si="0"/>
        <v>0</v>
      </c>
      <c r="D10" s="214"/>
      <c r="E10" s="327"/>
      <c r="F10" s="214"/>
      <c r="G10" s="330"/>
      <c r="H10" s="214"/>
      <c r="I10" s="221"/>
      <c r="J10" s="214"/>
      <c r="K10" s="221"/>
      <c r="L10" s="214"/>
      <c r="M10" s="221"/>
      <c r="N10" s="214"/>
      <c r="O10" s="221"/>
      <c r="P10" s="219"/>
      <c r="Q10" s="221"/>
      <c r="R10" s="214"/>
      <c r="S10" s="221"/>
      <c r="T10" s="214"/>
      <c r="U10" s="221"/>
      <c r="V10" s="214"/>
      <c r="W10" s="221"/>
      <c r="X10" s="214"/>
      <c r="Y10" s="221"/>
      <c r="Z10" s="214"/>
      <c r="AA10" s="221"/>
      <c r="AB10" s="214"/>
      <c r="AC10" s="221"/>
      <c r="AD10" s="214"/>
      <c r="AE10" s="221"/>
      <c r="AF10" s="214"/>
      <c r="AG10" s="221"/>
      <c r="AH10" s="214"/>
      <c r="AI10" s="221"/>
      <c r="AJ10" s="214"/>
      <c r="AK10" s="221"/>
      <c r="AL10" s="214"/>
      <c r="AM10" s="221"/>
      <c r="AN10" s="214"/>
      <c r="AO10" s="221"/>
      <c r="AP10" s="214"/>
      <c r="AQ10" s="221"/>
      <c r="AR10" s="214"/>
      <c r="AS10" s="221"/>
      <c r="AT10" s="214"/>
      <c r="AU10" s="221"/>
      <c r="AV10" s="214"/>
      <c r="AW10" s="221"/>
      <c r="AX10" s="214"/>
      <c r="AY10" s="221"/>
      <c r="AZ10" s="214"/>
      <c r="BA10" s="221"/>
      <c r="BB10" s="214"/>
      <c r="BC10" s="221"/>
      <c r="BD10" s="226">
        <f t="shared" si="1"/>
        <v>0</v>
      </c>
    </row>
    <row r="11" spans="1:56" ht="14.25" x14ac:dyDescent="0.45">
      <c r="A11" s="134">
        <f>+'PRE-FEST.'!C18</f>
        <v>8</v>
      </c>
      <c r="B11" s="138">
        <f>+'PRE-FEST.'!D18</f>
        <v>0</v>
      </c>
      <c r="C11" s="224">
        <f t="shared" si="0"/>
        <v>0</v>
      </c>
      <c r="D11" s="214"/>
      <c r="E11" s="327"/>
      <c r="F11" s="214"/>
      <c r="G11" s="330"/>
      <c r="H11" s="214"/>
      <c r="I11" s="221"/>
      <c r="J11" s="214"/>
      <c r="K11" s="221"/>
      <c r="L11" s="214"/>
      <c r="M11" s="221"/>
      <c r="N11" s="214"/>
      <c r="O11" s="221"/>
      <c r="P11" s="219"/>
      <c r="Q11" s="221"/>
      <c r="R11" s="214"/>
      <c r="S11" s="221"/>
      <c r="T11" s="214"/>
      <c r="U11" s="221"/>
      <c r="V11" s="214"/>
      <c r="W11" s="221"/>
      <c r="X11" s="214"/>
      <c r="Y11" s="221"/>
      <c r="Z11" s="214"/>
      <c r="AA11" s="221"/>
      <c r="AB11" s="214"/>
      <c r="AC11" s="221"/>
      <c r="AD11" s="214"/>
      <c r="AE11" s="221"/>
      <c r="AF11" s="214"/>
      <c r="AG11" s="221"/>
      <c r="AH11" s="214"/>
      <c r="AI11" s="221"/>
      <c r="AJ11" s="214"/>
      <c r="AK11" s="221"/>
      <c r="AL11" s="214"/>
      <c r="AM11" s="221"/>
      <c r="AN11" s="214"/>
      <c r="AO11" s="221"/>
      <c r="AP11" s="214"/>
      <c r="AQ11" s="221"/>
      <c r="AR11" s="214"/>
      <c r="AS11" s="221"/>
      <c r="AT11" s="214"/>
      <c r="AU11" s="221"/>
      <c r="AV11" s="214"/>
      <c r="AW11" s="221"/>
      <c r="AX11" s="214"/>
      <c r="AY11" s="221"/>
      <c r="AZ11" s="214"/>
      <c r="BA11" s="221"/>
      <c r="BB11" s="214"/>
      <c r="BC11" s="221"/>
      <c r="BD11" s="226">
        <f t="shared" si="1"/>
        <v>0</v>
      </c>
    </row>
    <row r="12" spans="1:56" ht="14.25" x14ac:dyDescent="0.45">
      <c r="A12" s="134">
        <f>+'PRE-FEST.'!C19</f>
        <v>9</v>
      </c>
      <c r="B12" s="138">
        <f>+'PRE-FEST.'!D19</f>
        <v>0</v>
      </c>
      <c r="C12" s="224">
        <f t="shared" si="0"/>
        <v>0</v>
      </c>
      <c r="D12" s="214"/>
      <c r="E12" s="327"/>
      <c r="F12" s="214"/>
      <c r="G12" s="330"/>
      <c r="H12" s="214"/>
      <c r="I12" s="221"/>
      <c r="J12" s="214"/>
      <c r="K12" s="221"/>
      <c r="L12" s="214"/>
      <c r="M12" s="221"/>
      <c r="N12" s="214"/>
      <c r="O12" s="221"/>
      <c r="P12" s="219"/>
      <c r="Q12" s="221"/>
      <c r="R12" s="214"/>
      <c r="S12" s="221"/>
      <c r="T12" s="214"/>
      <c r="U12" s="221"/>
      <c r="V12" s="214"/>
      <c r="W12" s="221"/>
      <c r="X12" s="214"/>
      <c r="Y12" s="221"/>
      <c r="Z12" s="214"/>
      <c r="AA12" s="221"/>
      <c r="AB12" s="214"/>
      <c r="AC12" s="221"/>
      <c r="AD12" s="214"/>
      <c r="AE12" s="221"/>
      <c r="AF12" s="214"/>
      <c r="AG12" s="221"/>
      <c r="AH12" s="214"/>
      <c r="AI12" s="221"/>
      <c r="AJ12" s="214"/>
      <c r="AK12" s="221"/>
      <c r="AL12" s="214"/>
      <c r="AM12" s="221"/>
      <c r="AN12" s="214"/>
      <c r="AO12" s="221"/>
      <c r="AP12" s="214"/>
      <c r="AQ12" s="221"/>
      <c r="AR12" s="214"/>
      <c r="AS12" s="221"/>
      <c r="AT12" s="214"/>
      <c r="AU12" s="221"/>
      <c r="AV12" s="214"/>
      <c r="AW12" s="221"/>
      <c r="AX12" s="214"/>
      <c r="AY12" s="221"/>
      <c r="AZ12" s="214"/>
      <c r="BA12" s="221"/>
      <c r="BB12" s="214"/>
      <c r="BC12" s="221"/>
      <c r="BD12" s="226">
        <f t="shared" si="1"/>
        <v>0</v>
      </c>
    </row>
    <row r="13" spans="1:56" ht="14.25" x14ac:dyDescent="0.45">
      <c r="A13" s="134">
        <f>+'PRE-FEST.'!C20</f>
        <v>10</v>
      </c>
      <c r="B13" s="138">
        <f>+'PRE-FEST.'!D20</f>
        <v>0</v>
      </c>
      <c r="C13" s="224">
        <f t="shared" si="0"/>
        <v>0</v>
      </c>
      <c r="D13" s="214"/>
      <c r="E13" s="327"/>
      <c r="F13" s="214"/>
      <c r="G13" s="330"/>
      <c r="H13" s="214"/>
      <c r="I13" s="221"/>
      <c r="J13" s="214"/>
      <c r="K13" s="221"/>
      <c r="L13" s="214"/>
      <c r="M13" s="221"/>
      <c r="N13" s="214"/>
      <c r="O13" s="221"/>
      <c r="P13" s="219"/>
      <c r="Q13" s="221"/>
      <c r="R13" s="214"/>
      <c r="S13" s="221"/>
      <c r="T13" s="214"/>
      <c r="U13" s="221"/>
      <c r="V13" s="214"/>
      <c r="W13" s="221"/>
      <c r="X13" s="214"/>
      <c r="Y13" s="221"/>
      <c r="Z13" s="214"/>
      <c r="AA13" s="221"/>
      <c r="AB13" s="214"/>
      <c r="AC13" s="221"/>
      <c r="AD13" s="214"/>
      <c r="AE13" s="221"/>
      <c r="AF13" s="214"/>
      <c r="AG13" s="221"/>
      <c r="AH13" s="214"/>
      <c r="AI13" s="221"/>
      <c r="AJ13" s="214"/>
      <c r="AK13" s="221"/>
      <c r="AL13" s="214"/>
      <c r="AM13" s="221"/>
      <c r="AN13" s="214"/>
      <c r="AO13" s="221"/>
      <c r="AP13" s="214"/>
      <c r="AQ13" s="221"/>
      <c r="AR13" s="214"/>
      <c r="AS13" s="221"/>
      <c r="AT13" s="214"/>
      <c r="AU13" s="221"/>
      <c r="AV13" s="214"/>
      <c r="AW13" s="221"/>
      <c r="AX13" s="214"/>
      <c r="AY13" s="221"/>
      <c r="AZ13" s="214"/>
      <c r="BA13" s="221"/>
      <c r="BB13" s="214"/>
      <c r="BC13" s="221"/>
      <c r="BD13" s="226">
        <f t="shared" si="1"/>
        <v>0</v>
      </c>
    </row>
    <row r="14" spans="1:56" ht="14.25" x14ac:dyDescent="0.45">
      <c r="A14" s="134">
        <f>+'PRE-FEST.'!C21</f>
        <v>11</v>
      </c>
      <c r="B14" s="138">
        <f>+'PRE-FEST.'!D21</f>
        <v>0</v>
      </c>
      <c r="C14" s="224">
        <f t="shared" si="0"/>
        <v>0</v>
      </c>
      <c r="D14" s="214"/>
      <c r="E14" s="327"/>
      <c r="F14" s="214"/>
      <c r="G14" s="330"/>
      <c r="H14" s="214"/>
      <c r="I14" s="221"/>
      <c r="J14" s="214"/>
      <c r="K14" s="221"/>
      <c r="L14" s="214"/>
      <c r="M14" s="221"/>
      <c r="N14" s="214"/>
      <c r="O14" s="221"/>
      <c r="P14" s="219"/>
      <c r="Q14" s="221"/>
      <c r="R14" s="214"/>
      <c r="S14" s="221"/>
      <c r="T14" s="214"/>
      <c r="U14" s="221"/>
      <c r="V14" s="214"/>
      <c r="W14" s="221"/>
      <c r="X14" s="214"/>
      <c r="Y14" s="221"/>
      <c r="Z14" s="214"/>
      <c r="AA14" s="221"/>
      <c r="AB14" s="214"/>
      <c r="AC14" s="221"/>
      <c r="AD14" s="214"/>
      <c r="AE14" s="221"/>
      <c r="AF14" s="214"/>
      <c r="AG14" s="221"/>
      <c r="AH14" s="214"/>
      <c r="AI14" s="221"/>
      <c r="AJ14" s="214"/>
      <c r="AK14" s="221"/>
      <c r="AL14" s="214"/>
      <c r="AM14" s="221"/>
      <c r="AN14" s="214"/>
      <c r="AO14" s="221"/>
      <c r="AP14" s="214"/>
      <c r="AQ14" s="221"/>
      <c r="AR14" s="214"/>
      <c r="AS14" s="221"/>
      <c r="AT14" s="214"/>
      <c r="AU14" s="221"/>
      <c r="AV14" s="214"/>
      <c r="AW14" s="221"/>
      <c r="AX14" s="214"/>
      <c r="AY14" s="221"/>
      <c r="AZ14" s="214"/>
      <c r="BA14" s="221"/>
      <c r="BB14" s="214"/>
      <c r="BC14" s="221"/>
      <c r="BD14" s="226">
        <f t="shared" si="1"/>
        <v>0</v>
      </c>
    </row>
    <row r="15" spans="1:56" ht="14.25" x14ac:dyDescent="0.45">
      <c r="A15" s="134">
        <f>+'PRE-FEST.'!C22</f>
        <v>12</v>
      </c>
      <c r="B15" s="138">
        <f>+'PRE-FEST.'!D22</f>
        <v>0</v>
      </c>
      <c r="C15" s="224">
        <f t="shared" si="0"/>
        <v>0</v>
      </c>
      <c r="D15" s="214"/>
      <c r="E15" s="327"/>
      <c r="F15" s="214"/>
      <c r="G15" s="330"/>
      <c r="H15" s="214"/>
      <c r="I15" s="221"/>
      <c r="J15" s="214"/>
      <c r="K15" s="221"/>
      <c r="L15" s="214"/>
      <c r="M15" s="221"/>
      <c r="N15" s="214"/>
      <c r="O15" s="221"/>
      <c r="P15" s="219"/>
      <c r="Q15" s="221"/>
      <c r="R15" s="214"/>
      <c r="S15" s="221"/>
      <c r="T15" s="214"/>
      <c r="U15" s="221"/>
      <c r="V15" s="214"/>
      <c r="W15" s="221"/>
      <c r="X15" s="214"/>
      <c r="Y15" s="221"/>
      <c r="Z15" s="214"/>
      <c r="AA15" s="221"/>
      <c r="AB15" s="214"/>
      <c r="AC15" s="221"/>
      <c r="AD15" s="214"/>
      <c r="AE15" s="221"/>
      <c r="AF15" s="214"/>
      <c r="AG15" s="221"/>
      <c r="AH15" s="214"/>
      <c r="AI15" s="221"/>
      <c r="AJ15" s="214"/>
      <c r="AK15" s="221"/>
      <c r="AL15" s="214"/>
      <c r="AM15" s="221"/>
      <c r="AN15" s="214"/>
      <c r="AO15" s="221"/>
      <c r="AP15" s="214"/>
      <c r="AQ15" s="221"/>
      <c r="AR15" s="214"/>
      <c r="AS15" s="221"/>
      <c r="AT15" s="214"/>
      <c r="AU15" s="221"/>
      <c r="AV15" s="214"/>
      <c r="AW15" s="221"/>
      <c r="AX15" s="214"/>
      <c r="AY15" s="221"/>
      <c r="AZ15" s="214"/>
      <c r="BA15" s="221"/>
      <c r="BB15" s="214"/>
      <c r="BC15" s="221"/>
      <c r="BD15" s="226">
        <f t="shared" si="1"/>
        <v>0</v>
      </c>
    </row>
    <row r="16" spans="1:56" ht="14.25" x14ac:dyDescent="0.45">
      <c r="A16" s="134">
        <f>+'PRE-FEST.'!C23</f>
        <v>13</v>
      </c>
      <c r="B16" s="138">
        <f>+'PRE-FEST.'!D23</f>
        <v>0</v>
      </c>
      <c r="C16" s="224">
        <f t="shared" si="0"/>
        <v>0</v>
      </c>
      <c r="D16" s="214"/>
      <c r="E16" s="327"/>
      <c r="F16" s="214"/>
      <c r="G16" s="330"/>
      <c r="H16" s="214"/>
      <c r="I16" s="221"/>
      <c r="J16" s="214"/>
      <c r="K16" s="221"/>
      <c r="L16" s="214"/>
      <c r="M16" s="221"/>
      <c r="N16" s="214"/>
      <c r="O16" s="221"/>
      <c r="P16" s="219"/>
      <c r="Q16" s="221"/>
      <c r="R16" s="214"/>
      <c r="S16" s="221"/>
      <c r="T16" s="214"/>
      <c r="U16" s="221"/>
      <c r="V16" s="214"/>
      <c r="W16" s="221"/>
      <c r="X16" s="214"/>
      <c r="Y16" s="221"/>
      <c r="Z16" s="214"/>
      <c r="AA16" s="221"/>
      <c r="AB16" s="214"/>
      <c r="AC16" s="221"/>
      <c r="AD16" s="214"/>
      <c r="AE16" s="221"/>
      <c r="AF16" s="214"/>
      <c r="AG16" s="221"/>
      <c r="AH16" s="214"/>
      <c r="AI16" s="221"/>
      <c r="AJ16" s="214"/>
      <c r="AK16" s="221"/>
      <c r="AL16" s="214"/>
      <c r="AM16" s="221"/>
      <c r="AN16" s="214"/>
      <c r="AO16" s="221"/>
      <c r="AP16" s="214"/>
      <c r="AQ16" s="221"/>
      <c r="AR16" s="214"/>
      <c r="AS16" s="221"/>
      <c r="AT16" s="214"/>
      <c r="AU16" s="221"/>
      <c r="AV16" s="214"/>
      <c r="AW16" s="221"/>
      <c r="AX16" s="214"/>
      <c r="AY16" s="221"/>
      <c r="AZ16" s="214"/>
      <c r="BA16" s="221"/>
      <c r="BB16" s="214"/>
      <c r="BC16" s="221"/>
      <c r="BD16" s="226">
        <f t="shared" si="1"/>
        <v>0</v>
      </c>
    </row>
    <row r="17" spans="1:57" ht="14.25" x14ac:dyDescent="0.45">
      <c r="A17" s="134">
        <f>+'PRE-FEST.'!C24</f>
        <v>14</v>
      </c>
      <c r="B17" s="138">
        <f>+'PRE-FEST.'!D24</f>
        <v>0</v>
      </c>
      <c r="C17" s="224">
        <f t="shared" si="0"/>
        <v>0</v>
      </c>
      <c r="D17" s="214"/>
      <c r="E17" s="327"/>
      <c r="F17" s="214"/>
      <c r="G17" s="330"/>
      <c r="H17" s="214"/>
      <c r="I17" s="221"/>
      <c r="J17" s="214"/>
      <c r="K17" s="221"/>
      <c r="L17" s="214"/>
      <c r="M17" s="221"/>
      <c r="N17" s="214"/>
      <c r="O17" s="221"/>
      <c r="P17" s="219"/>
      <c r="Q17" s="221"/>
      <c r="R17" s="214"/>
      <c r="S17" s="221"/>
      <c r="T17" s="214"/>
      <c r="U17" s="221"/>
      <c r="V17" s="214"/>
      <c r="W17" s="221"/>
      <c r="X17" s="214"/>
      <c r="Y17" s="221"/>
      <c r="Z17" s="214"/>
      <c r="AA17" s="221"/>
      <c r="AB17" s="214"/>
      <c r="AC17" s="221"/>
      <c r="AD17" s="214"/>
      <c r="AE17" s="221"/>
      <c r="AF17" s="214"/>
      <c r="AG17" s="221"/>
      <c r="AH17" s="214"/>
      <c r="AI17" s="221"/>
      <c r="AJ17" s="214"/>
      <c r="AK17" s="221"/>
      <c r="AL17" s="214"/>
      <c r="AM17" s="221"/>
      <c r="AN17" s="214"/>
      <c r="AO17" s="221"/>
      <c r="AP17" s="214"/>
      <c r="AQ17" s="221"/>
      <c r="AR17" s="214"/>
      <c r="AS17" s="221"/>
      <c r="AT17" s="214"/>
      <c r="AU17" s="221"/>
      <c r="AV17" s="214"/>
      <c r="AW17" s="221"/>
      <c r="AX17" s="214"/>
      <c r="AY17" s="221"/>
      <c r="AZ17" s="214"/>
      <c r="BA17" s="221"/>
      <c r="BB17" s="214"/>
      <c r="BC17" s="221"/>
      <c r="BD17" s="226">
        <f t="shared" si="1"/>
        <v>0</v>
      </c>
    </row>
    <row r="18" spans="1:57" ht="14.25" x14ac:dyDescent="0.45">
      <c r="A18" s="134">
        <f>+'PRE-FEST.'!C25</f>
        <v>15</v>
      </c>
      <c r="B18" s="138">
        <f>+'PRE-FEST.'!D25</f>
        <v>0</v>
      </c>
      <c r="C18" s="224">
        <f t="shared" si="0"/>
        <v>0</v>
      </c>
      <c r="D18" s="214"/>
      <c r="E18" s="327"/>
      <c r="F18" s="214"/>
      <c r="G18" s="330"/>
      <c r="H18" s="214"/>
      <c r="I18" s="221"/>
      <c r="J18" s="214"/>
      <c r="K18" s="221"/>
      <c r="L18" s="214"/>
      <c r="M18" s="221"/>
      <c r="N18" s="214"/>
      <c r="O18" s="221"/>
      <c r="P18" s="219"/>
      <c r="Q18" s="221"/>
      <c r="R18" s="214"/>
      <c r="S18" s="221"/>
      <c r="T18" s="214"/>
      <c r="U18" s="221"/>
      <c r="V18" s="214"/>
      <c r="W18" s="221"/>
      <c r="X18" s="214"/>
      <c r="Y18" s="221"/>
      <c r="Z18" s="214"/>
      <c r="AA18" s="221"/>
      <c r="AB18" s="214"/>
      <c r="AC18" s="221"/>
      <c r="AD18" s="214"/>
      <c r="AE18" s="221"/>
      <c r="AF18" s="214"/>
      <c r="AG18" s="221"/>
      <c r="AH18" s="214"/>
      <c r="AI18" s="221"/>
      <c r="AJ18" s="214"/>
      <c r="AK18" s="221"/>
      <c r="AL18" s="214"/>
      <c r="AM18" s="221"/>
      <c r="AN18" s="214"/>
      <c r="AO18" s="221"/>
      <c r="AP18" s="214"/>
      <c r="AQ18" s="221"/>
      <c r="AR18" s="214"/>
      <c r="AS18" s="221"/>
      <c r="AT18" s="214"/>
      <c r="AU18" s="221"/>
      <c r="AV18" s="214"/>
      <c r="AW18" s="221"/>
      <c r="AX18" s="214"/>
      <c r="AY18" s="221"/>
      <c r="AZ18" s="214"/>
      <c r="BA18" s="221"/>
      <c r="BB18" s="214"/>
      <c r="BC18" s="221"/>
      <c r="BD18" s="226">
        <f t="shared" si="1"/>
        <v>0</v>
      </c>
    </row>
    <row r="19" spans="1:57" ht="14.25" x14ac:dyDescent="0.45">
      <c r="A19" s="134">
        <f>+'PRE-FEST.'!C26</f>
        <v>16</v>
      </c>
      <c r="B19" s="138">
        <f>+'PRE-FEST.'!D26</f>
        <v>0</v>
      </c>
      <c r="C19" s="224">
        <f t="shared" si="0"/>
        <v>0</v>
      </c>
      <c r="D19" s="214"/>
      <c r="E19" s="327"/>
      <c r="F19" s="214"/>
      <c r="G19" s="330"/>
      <c r="H19" s="214"/>
      <c r="I19" s="221"/>
      <c r="J19" s="214"/>
      <c r="K19" s="221"/>
      <c r="L19" s="214"/>
      <c r="M19" s="221"/>
      <c r="N19" s="214"/>
      <c r="O19" s="221"/>
      <c r="P19" s="219"/>
      <c r="Q19" s="221"/>
      <c r="R19" s="214"/>
      <c r="S19" s="221"/>
      <c r="T19" s="214"/>
      <c r="U19" s="221"/>
      <c r="V19" s="214"/>
      <c r="W19" s="221"/>
      <c r="X19" s="214"/>
      <c r="Y19" s="221"/>
      <c r="Z19" s="214"/>
      <c r="AA19" s="221"/>
      <c r="AB19" s="214"/>
      <c r="AC19" s="221"/>
      <c r="AD19" s="214"/>
      <c r="AE19" s="221"/>
      <c r="AF19" s="214"/>
      <c r="AG19" s="221"/>
      <c r="AH19" s="214"/>
      <c r="AI19" s="221"/>
      <c r="AJ19" s="214"/>
      <c r="AK19" s="221"/>
      <c r="AL19" s="214"/>
      <c r="AM19" s="221"/>
      <c r="AN19" s="214"/>
      <c r="AO19" s="221"/>
      <c r="AP19" s="214"/>
      <c r="AQ19" s="221"/>
      <c r="AR19" s="214"/>
      <c r="AS19" s="221"/>
      <c r="AT19" s="214"/>
      <c r="AU19" s="221"/>
      <c r="AV19" s="214"/>
      <c r="AW19" s="221"/>
      <c r="AX19" s="214"/>
      <c r="AY19" s="221"/>
      <c r="AZ19" s="214"/>
      <c r="BA19" s="221"/>
      <c r="BB19" s="214"/>
      <c r="BC19" s="221"/>
      <c r="BD19" s="226">
        <f t="shared" si="1"/>
        <v>0</v>
      </c>
    </row>
    <row r="20" spans="1:57" ht="14.25" x14ac:dyDescent="0.45">
      <c r="A20" s="134">
        <f>+'PRE-FEST.'!C27</f>
        <v>17</v>
      </c>
      <c r="B20" s="138">
        <f>+'PRE-FEST.'!D27</f>
        <v>0</v>
      </c>
      <c r="C20" s="224">
        <f t="shared" si="0"/>
        <v>0</v>
      </c>
      <c r="D20" s="214"/>
      <c r="E20" s="327"/>
      <c r="F20" s="214"/>
      <c r="G20" s="330"/>
      <c r="H20" s="214"/>
      <c r="I20" s="221"/>
      <c r="J20" s="214"/>
      <c r="K20" s="221"/>
      <c r="L20" s="214"/>
      <c r="M20" s="221"/>
      <c r="N20" s="214"/>
      <c r="O20" s="221"/>
      <c r="P20" s="219"/>
      <c r="Q20" s="221"/>
      <c r="R20" s="214"/>
      <c r="S20" s="221"/>
      <c r="T20" s="214"/>
      <c r="U20" s="221"/>
      <c r="V20" s="214"/>
      <c r="W20" s="221"/>
      <c r="X20" s="214"/>
      <c r="Y20" s="221"/>
      <c r="Z20" s="214"/>
      <c r="AA20" s="221"/>
      <c r="AB20" s="214"/>
      <c r="AC20" s="221"/>
      <c r="AD20" s="214"/>
      <c r="AE20" s="221"/>
      <c r="AF20" s="214"/>
      <c r="AG20" s="221"/>
      <c r="AH20" s="214"/>
      <c r="AI20" s="221"/>
      <c r="AJ20" s="214"/>
      <c r="AK20" s="221"/>
      <c r="AL20" s="214"/>
      <c r="AM20" s="221"/>
      <c r="AN20" s="214"/>
      <c r="AO20" s="221"/>
      <c r="AP20" s="214"/>
      <c r="AQ20" s="221"/>
      <c r="AR20" s="214"/>
      <c r="AS20" s="221"/>
      <c r="AT20" s="214"/>
      <c r="AU20" s="221"/>
      <c r="AV20" s="214"/>
      <c r="AW20" s="221"/>
      <c r="AX20" s="214"/>
      <c r="AY20" s="221"/>
      <c r="AZ20" s="214"/>
      <c r="BA20" s="221"/>
      <c r="BB20" s="214"/>
      <c r="BC20" s="221"/>
      <c r="BD20" s="226">
        <f t="shared" si="1"/>
        <v>0</v>
      </c>
    </row>
    <row r="21" spans="1:57" ht="14.25" x14ac:dyDescent="0.45">
      <c r="A21" s="134">
        <f>+'PRE-FEST.'!C28</f>
        <v>18</v>
      </c>
      <c r="B21" s="138">
        <f>+'PRE-FEST.'!D28</f>
        <v>0</v>
      </c>
      <c r="C21" s="224">
        <f t="shared" si="0"/>
        <v>0</v>
      </c>
      <c r="D21" s="214"/>
      <c r="E21" s="327"/>
      <c r="F21" s="214"/>
      <c r="G21" s="330"/>
      <c r="H21" s="214"/>
      <c r="I21" s="221"/>
      <c r="J21" s="214"/>
      <c r="K21" s="221"/>
      <c r="L21" s="214"/>
      <c r="M21" s="221"/>
      <c r="N21" s="214"/>
      <c r="O21" s="221"/>
      <c r="P21" s="219"/>
      <c r="Q21" s="221"/>
      <c r="R21" s="214"/>
      <c r="S21" s="221"/>
      <c r="T21" s="214"/>
      <c r="U21" s="221"/>
      <c r="V21" s="214"/>
      <c r="W21" s="221"/>
      <c r="X21" s="214"/>
      <c r="Y21" s="221"/>
      <c r="Z21" s="214"/>
      <c r="AA21" s="221"/>
      <c r="AB21" s="214"/>
      <c r="AC21" s="221"/>
      <c r="AD21" s="214"/>
      <c r="AE21" s="221"/>
      <c r="AF21" s="214"/>
      <c r="AG21" s="221"/>
      <c r="AH21" s="214"/>
      <c r="AI21" s="221"/>
      <c r="AJ21" s="214"/>
      <c r="AK21" s="221"/>
      <c r="AL21" s="214"/>
      <c r="AM21" s="221"/>
      <c r="AN21" s="214"/>
      <c r="AO21" s="221"/>
      <c r="AP21" s="214"/>
      <c r="AQ21" s="221"/>
      <c r="AR21" s="214"/>
      <c r="AS21" s="221"/>
      <c r="AT21" s="214"/>
      <c r="AU21" s="221"/>
      <c r="AV21" s="214"/>
      <c r="AW21" s="221"/>
      <c r="AX21" s="214"/>
      <c r="AY21" s="221"/>
      <c r="AZ21" s="214"/>
      <c r="BA21" s="221"/>
      <c r="BB21" s="214"/>
      <c r="BC21" s="221"/>
      <c r="BD21" s="226">
        <f t="shared" si="1"/>
        <v>0</v>
      </c>
    </row>
    <row r="22" spans="1:57" ht="14.25" x14ac:dyDescent="0.45">
      <c r="A22" s="134">
        <f>+'PRE-FEST.'!C29</f>
        <v>19</v>
      </c>
      <c r="B22" s="138">
        <f>+'PRE-FEST.'!D29</f>
        <v>0</v>
      </c>
      <c r="C22" s="224">
        <f t="shared" si="0"/>
        <v>0</v>
      </c>
      <c r="D22" s="214"/>
      <c r="E22" s="327"/>
      <c r="F22" s="214"/>
      <c r="G22" s="330"/>
      <c r="H22" s="214"/>
      <c r="I22" s="221"/>
      <c r="J22" s="214"/>
      <c r="K22" s="221"/>
      <c r="L22" s="214"/>
      <c r="M22" s="221"/>
      <c r="N22" s="214"/>
      <c r="O22" s="221"/>
      <c r="P22" s="219"/>
      <c r="Q22" s="221"/>
      <c r="R22" s="214"/>
      <c r="S22" s="221"/>
      <c r="T22" s="214"/>
      <c r="U22" s="221"/>
      <c r="V22" s="214"/>
      <c r="W22" s="221"/>
      <c r="X22" s="214"/>
      <c r="Y22" s="221"/>
      <c r="Z22" s="214"/>
      <c r="AA22" s="221"/>
      <c r="AB22" s="214"/>
      <c r="AC22" s="221"/>
      <c r="AD22" s="214"/>
      <c r="AE22" s="221"/>
      <c r="AF22" s="214"/>
      <c r="AG22" s="221"/>
      <c r="AH22" s="214"/>
      <c r="AI22" s="221"/>
      <c r="AJ22" s="214"/>
      <c r="AK22" s="221"/>
      <c r="AL22" s="214"/>
      <c r="AM22" s="221"/>
      <c r="AN22" s="214"/>
      <c r="AO22" s="221"/>
      <c r="AP22" s="214"/>
      <c r="AQ22" s="221"/>
      <c r="AR22" s="214"/>
      <c r="AS22" s="221"/>
      <c r="AT22" s="214"/>
      <c r="AU22" s="221"/>
      <c r="AV22" s="214"/>
      <c r="AW22" s="221"/>
      <c r="AX22" s="214"/>
      <c r="AY22" s="221"/>
      <c r="AZ22" s="214"/>
      <c r="BA22" s="221"/>
      <c r="BB22" s="214"/>
      <c r="BC22" s="221"/>
      <c r="BD22" s="226">
        <f t="shared" si="1"/>
        <v>0</v>
      </c>
    </row>
    <row r="23" spans="1:57" ht="14.25" x14ac:dyDescent="0.45">
      <c r="A23" s="134">
        <f>+'PRE-FEST.'!C30</f>
        <v>20</v>
      </c>
      <c r="B23" s="138">
        <f>+'PRE-FEST.'!D30</f>
        <v>0</v>
      </c>
      <c r="C23" s="224">
        <f t="shared" si="0"/>
        <v>0</v>
      </c>
      <c r="D23" s="214"/>
      <c r="E23" s="327"/>
      <c r="F23" s="214"/>
      <c r="G23" s="330"/>
      <c r="H23" s="214"/>
      <c r="I23" s="221"/>
      <c r="J23" s="214"/>
      <c r="K23" s="221"/>
      <c r="L23" s="214"/>
      <c r="M23" s="221"/>
      <c r="N23" s="214"/>
      <c r="O23" s="221"/>
      <c r="P23" s="219"/>
      <c r="Q23" s="221"/>
      <c r="R23" s="214"/>
      <c r="S23" s="221"/>
      <c r="T23" s="214"/>
      <c r="U23" s="221"/>
      <c r="V23" s="214"/>
      <c r="W23" s="221"/>
      <c r="X23" s="214"/>
      <c r="Y23" s="221"/>
      <c r="Z23" s="214"/>
      <c r="AA23" s="221"/>
      <c r="AB23" s="214"/>
      <c r="AC23" s="221"/>
      <c r="AD23" s="214"/>
      <c r="AE23" s="221"/>
      <c r="AF23" s="214"/>
      <c r="AG23" s="221"/>
      <c r="AH23" s="214"/>
      <c r="AI23" s="221"/>
      <c r="AJ23" s="214"/>
      <c r="AK23" s="221"/>
      <c r="AL23" s="214"/>
      <c r="AM23" s="221"/>
      <c r="AN23" s="214"/>
      <c r="AO23" s="221"/>
      <c r="AP23" s="214"/>
      <c r="AQ23" s="221"/>
      <c r="AR23" s="214"/>
      <c r="AS23" s="221"/>
      <c r="AT23" s="214"/>
      <c r="AU23" s="221"/>
      <c r="AV23" s="214"/>
      <c r="AW23" s="221"/>
      <c r="AX23" s="214"/>
      <c r="AY23" s="221"/>
      <c r="AZ23" s="214"/>
      <c r="BA23" s="221"/>
      <c r="BB23" s="214"/>
      <c r="BC23" s="221"/>
      <c r="BD23" s="226">
        <f t="shared" si="1"/>
        <v>0</v>
      </c>
    </row>
    <row r="24" spans="1:57" ht="14.25" x14ac:dyDescent="0.45">
      <c r="A24" s="134">
        <f>+'PRE-FEST.'!C31</f>
        <v>21</v>
      </c>
      <c r="B24" s="138">
        <f>+'PRE-FEST.'!D31</f>
        <v>0</v>
      </c>
      <c r="C24" s="224">
        <f t="shared" si="0"/>
        <v>0</v>
      </c>
      <c r="D24" s="215"/>
      <c r="E24" s="327"/>
      <c r="F24" s="215"/>
      <c r="G24" s="330"/>
      <c r="H24" s="215"/>
      <c r="I24" s="221"/>
      <c r="J24" s="215"/>
      <c r="K24" s="221"/>
      <c r="L24" s="215"/>
      <c r="M24" s="221"/>
      <c r="N24" s="215"/>
      <c r="O24" s="221"/>
      <c r="P24" s="220"/>
      <c r="Q24" s="221"/>
      <c r="R24" s="215"/>
      <c r="S24" s="221"/>
      <c r="T24" s="215"/>
      <c r="U24" s="221"/>
      <c r="V24" s="215"/>
      <c r="W24" s="221"/>
      <c r="X24" s="215"/>
      <c r="Y24" s="221"/>
      <c r="Z24" s="215"/>
      <c r="AA24" s="221"/>
      <c r="AB24" s="215"/>
      <c r="AC24" s="221"/>
      <c r="AD24" s="215"/>
      <c r="AE24" s="221"/>
      <c r="AF24" s="215"/>
      <c r="AG24" s="221"/>
      <c r="AH24" s="215"/>
      <c r="AI24" s="221"/>
      <c r="AJ24" s="215"/>
      <c r="AK24" s="221"/>
      <c r="AL24" s="215"/>
      <c r="AM24" s="221"/>
      <c r="AN24" s="215"/>
      <c r="AO24" s="221"/>
      <c r="AP24" s="215"/>
      <c r="AQ24" s="221"/>
      <c r="AR24" s="215"/>
      <c r="AS24" s="221"/>
      <c r="AT24" s="215"/>
      <c r="AU24" s="221"/>
      <c r="AV24" s="215"/>
      <c r="AW24" s="221"/>
      <c r="AX24" s="215"/>
      <c r="AY24" s="221"/>
      <c r="AZ24" s="215"/>
      <c r="BA24" s="221"/>
      <c r="BB24" s="215"/>
      <c r="BC24" s="221"/>
      <c r="BD24" s="226">
        <f t="shared" si="1"/>
        <v>0</v>
      </c>
    </row>
    <row r="25" spans="1:57" ht="14.25" x14ac:dyDescent="0.45">
      <c r="A25" s="134">
        <f>+'PRE-FEST.'!C32</f>
        <v>22</v>
      </c>
      <c r="B25" s="138">
        <f>+'PRE-FEST.'!D32</f>
        <v>0</v>
      </c>
      <c r="C25" s="224">
        <f t="shared" si="0"/>
        <v>0</v>
      </c>
      <c r="D25" s="214"/>
      <c r="E25" s="327"/>
      <c r="F25" s="214"/>
      <c r="G25" s="330"/>
      <c r="H25" s="214"/>
      <c r="I25" s="221"/>
      <c r="J25" s="214"/>
      <c r="K25" s="221"/>
      <c r="L25" s="214"/>
      <c r="M25" s="221"/>
      <c r="N25" s="214"/>
      <c r="O25" s="221"/>
      <c r="P25" s="219"/>
      <c r="Q25" s="221"/>
      <c r="R25" s="214"/>
      <c r="S25" s="221"/>
      <c r="T25" s="214"/>
      <c r="U25" s="221"/>
      <c r="V25" s="214"/>
      <c r="W25" s="221"/>
      <c r="X25" s="214"/>
      <c r="Y25" s="221"/>
      <c r="Z25" s="214"/>
      <c r="AA25" s="221"/>
      <c r="AB25" s="214"/>
      <c r="AC25" s="221"/>
      <c r="AD25" s="214"/>
      <c r="AE25" s="221"/>
      <c r="AF25" s="214"/>
      <c r="AG25" s="221"/>
      <c r="AH25" s="214"/>
      <c r="AI25" s="221"/>
      <c r="AJ25" s="214"/>
      <c r="AK25" s="221"/>
      <c r="AL25" s="214"/>
      <c r="AM25" s="221"/>
      <c r="AN25" s="214"/>
      <c r="AO25" s="221"/>
      <c r="AP25" s="214"/>
      <c r="AQ25" s="221"/>
      <c r="AR25" s="214"/>
      <c r="AS25" s="221"/>
      <c r="AT25" s="214"/>
      <c r="AU25" s="221"/>
      <c r="AV25" s="214"/>
      <c r="AW25" s="221"/>
      <c r="AX25" s="214"/>
      <c r="AY25" s="221"/>
      <c r="AZ25" s="214"/>
      <c r="BA25" s="221"/>
      <c r="BB25" s="214"/>
      <c r="BC25" s="221"/>
      <c r="BD25" s="226">
        <f t="shared" si="1"/>
        <v>0</v>
      </c>
    </row>
    <row r="26" spans="1:57" ht="14.25" x14ac:dyDescent="0.45">
      <c r="A26" s="134">
        <f>+'PRE-FEST.'!C33</f>
        <v>23</v>
      </c>
      <c r="B26" s="138">
        <f>+'PRE-FEST.'!D33</f>
        <v>0</v>
      </c>
      <c r="C26" s="224">
        <f t="shared" si="0"/>
        <v>0</v>
      </c>
      <c r="D26" s="214"/>
      <c r="E26" s="327"/>
      <c r="F26" s="214"/>
      <c r="G26" s="330"/>
      <c r="H26" s="214"/>
      <c r="I26" s="221"/>
      <c r="J26" s="214"/>
      <c r="K26" s="221"/>
      <c r="L26" s="214"/>
      <c r="M26" s="221"/>
      <c r="N26" s="214"/>
      <c r="O26" s="221"/>
      <c r="P26" s="219"/>
      <c r="Q26" s="221"/>
      <c r="R26" s="214"/>
      <c r="S26" s="221"/>
      <c r="T26" s="214"/>
      <c r="U26" s="221"/>
      <c r="V26" s="214"/>
      <c r="W26" s="221"/>
      <c r="X26" s="214"/>
      <c r="Y26" s="221"/>
      <c r="Z26" s="214"/>
      <c r="AA26" s="221"/>
      <c r="AB26" s="214"/>
      <c r="AC26" s="221"/>
      <c r="AD26" s="214"/>
      <c r="AE26" s="221"/>
      <c r="AF26" s="214"/>
      <c r="AG26" s="221"/>
      <c r="AH26" s="214"/>
      <c r="AI26" s="221"/>
      <c r="AJ26" s="214"/>
      <c r="AK26" s="221"/>
      <c r="AL26" s="214"/>
      <c r="AM26" s="221"/>
      <c r="AN26" s="214"/>
      <c r="AO26" s="221"/>
      <c r="AP26" s="214"/>
      <c r="AQ26" s="221"/>
      <c r="AR26" s="214"/>
      <c r="AS26" s="221"/>
      <c r="AT26" s="214"/>
      <c r="AU26" s="221"/>
      <c r="AV26" s="214"/>
      <c r="AW26" s="221"/>
      <c r="AX26" s="214"/>
      <c r="AY26" s="221"/>
      <c r="AZ26" s="214"/>
      <c r="BA26" s="221"/>
      <c r="BB26" s="214"/>
      <c r="BC26" s="221"/>
      <c r="BD26" s="226">
        <f t="shared" si="1"/>
        <v>0</v>
      </c>
    </row>
    <row r="27" spans="1:57" ht="14.25" x14ac:dyDescent="0.45">
      <c r="A27" s="134">
        <f>+'PRE-FEST.'!C34</f>
        <v>24</v>
      </c>
      <c r="B27" s="138">
        <f>+'PRE-FEST.'!D34</f>
        <v>0</v>
      </c>
      <c r="C27" s="224">
        <f t="shared" si="0"/>
        <v>0</v>
      </c>
      <c r="D27" s="214"/>
      <c r="E27" s="327"/>
      <c r="F27" s="214"/>
      <c r="G27" s="330"/>
      <c r="H27" s="214"/>
      <c r="I27" s="221"/>
      <c r="J27" s="214"/>
      <c r="K27" s="221"/>
      <c r="L27" s="214"/>
      <c r="M27" s="221"/>
      <c r="N27" s="214"/>
      <c r="O27" s="221"/>
      <c r="P27" s="219"/>
      <c r="Q27" s="221"/>
      <c r="R27" s="214"/>
      <c r="S27" s="221"/>
      <c r="T27" s="214"/>
      <c r="U27" s="221"/>
      <c r="V27" s="214"/>
      <c r="W27" s="221"/>
      <c r="X27" s="214"/>
      <c r="Y27" s="221"/>
      <c r="Z27" s="214"/>
      <c r="AA27" s="221"/>
      <c r="AB27" s="214"/>
      <c r="AC27" s="221"/>
      <c r="AD27" s="214"/>
      <c r="AE27" s="221"/>
      <c r="AF27" s="214"/>
      <c r="AG27" s="221"/>
      <c r="AH27" s="214"/>
      <c r="AI27" s="221"/>
      <c r="AJ27" s="214"/>
      <c r="AK27" s="221"/>
      <c r="AL27" s="214"/>
      <c r="AM27" s="221"/>
      <c r="AN27" s="214"/>
      <c r="AO27" s="221"/>
      <c r="AP27" s="214"/>
      <c r="AQ27" s="221"/>
      <c r="AR27" s="214"/>
      <c r="AS27" s="221"/>
      <c r="AT27" s="214"/>
      <c r="AU27" s="221"/>
      <c r="AV27" s="214"/>
      <c r="AW27" s="221"/>
      <c r="AX27" s="214"/>
      <c r="AY27" s="221"/>
      <c r="AZ27" s="214"/>
      <c r="BA27" s="221"/>
      <c r="BB27" s="214"/>
      <c r="BC27" s="221"/>
      <c r="BD27" s="227">
        <f t="shared" si="1"/>
        <v>0</v>
      </c>
    </row>
    <row r="28" spans="1:57" ht="15.75" thickBot="1" x14ac:dyDescent="0.3">
      <c r="A28" s="134">
        <f>+'PRE-FEST.'!C35</f>
        <v>25</v>
      </c>
      <c r="B28" s="139">
        <f>+'PRE-FEST.'!D35</f>
        <v>0</v>
      </c>
      <c r="C28" s="321">
        <f t="shared" si="0"/>
        <v>0</v>
      </c>
      <c r="D28" s="322"/>
      <c r="E28" s="328"/>
      <c r="F28" s="322"/>
      <c r="G28" s="331"/>
      <c r="H28" s="322"/>
      <c r="I28" s="323"/>
      <c r="J28" s="322"/>
      <c r="K28" s="323"/>
      <c r="L28" s="322"/>
      <c r="M28" s="323"/>
      <c r="N28" s="322"/>
      <c r="O28" s="323"/>
      <c r="P28" s="324"/>
      <c r="Q28" s="323"/>
      <c r="R28" s="322"/>
      <c r="S28" s="323"/>
      <c r="T28" s="322"/>
      <c r="U28" s="323"/>
      <c r="V28" s="322"/>
      <c r="W28" s="323"/>
      <c r="X28" s="322"/>
      <c r="Y28" s="323"/>
      <c r="Z28" s="322"/>
      <c r="AA28" s="323"/>
      <c r="AB28" s="322"/>
      <c r="AC28" s="323"/>
      <c r="AD28" s="322"/>
      <c r="AE28" s="323"/>
      <c r="AF28" s="322"/>
      <c r="AG28" s="323"/>
      <c r="AH28" s="322"/>
      <c r="AI28" s="323"/>
      <c r="AJ28" s="322"/>
      <c r="AK28" s="323"/>
      <c r="AL28" s="322"/>
      <c r="AM28" s="323"/>
      <c r="AN28" s="322"/>
      <c r="AO28" s="323"/>
      <c r="AP28" s="322"/>
      <c r="AQ28" s="323"/>
      <c r="AR28" s="322"/>
      <c r="AS28" s="323"/>
      <c r="AT28" s="322"/>
      <c r="AU28" s="323"/>
      <c r="AV28" s="322"/>
      <c r="AW28" s="323"/>
      <c r="AX28" s="322"/>
      <c r="AY28" s="323"/>
      <c r="AZ28" s="322"/>
      <c r="BA28" s="323"/>
      <c r="BB28" s="322"/>
      <c r="BC28" s="323"/>
      <c r="BD28" s="304">
        <f t="shared" si="1"/>
        <v>0</v>
      </c>
    </row>
    <row r="29" spans="1:57" ht="17.25" thickTop="1" thickBot="1" x14ac:dyDescent="0.3">
      <c r="B29" s="19"/>
      <c r="C29" s="20"/>
      <c r="D29" s="21"/>
      <c r="E29" s="23"/>
      <c r="F29" s="21"/>
      <c r="G29" s="22"/>
      <c r="H29" s="22"/>
      <c r="I29" s="22"/>
      <c r="J29" s="22"/>
      <c r="K29" s="23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BB29" s="521" t="s">
        <v>33</v>
      </c>
      <c r="BC29" s="522"/>
      <c r="BD29" s="523"/>
      <c r="BE29" s="228">
        <f>SUM(BD4:BD28)</f>
        <v>0</v>
      </c>
    </row>
  </sheetData>
  <sheetProtection algorithmName="SHA-512" hashValue="CtNgW0Dz3b/TPcSTNJfChzP6Mpud3TfQLIThsiaE2dD2seADr9FbwUtOAPkPgocHCOIzp01yVrMo5PJ4P6LsAw==" saltValue="VFEFhWAZMBnCTSUud3fA/w==" spinCount="100000" sheet="1" objects="1" scenarios="1"/>
  <mergeCells count="2">
    <mergeCell ref="BB29:BD29"/>
    <mergeCell ref="E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topLeftCell="A7" workbookViewId="0">
      <selection activeCell="L10" sqref="L10"/>
    </sheetView>
  </sheetViews>
  <sheetFormatPr defaultRowHeight="15" x14ac:dyDescent="0.25"/>
  <cols>
    <col min="1" max="1" width="22.5703125" customWidth="1"/>
    <col min="2" max="2" width="8.5703125" customWidth="1"/>
    <col min="3" max="3" width="11.5703125" customWidth="1"/>
    <col min="4" max="4" width="9.85546875" customWidth="1"/>
    <col min="5" max="5" width="11.85546875" customWidth="1"/>
    <col min="6" max="6" width="10.85546875" customWidth="1"/>
    <col min="7" max="7" width="0.140625" customWidth="1"/>
    <col min="8" max="8" width="8.140625" customWidth="1"/>
    <col min="9" max="9" width="0.140625" customWidth="1"/>
    <col min="10" max="10" width="8.140625" bestFit="1" customWidth="1"/>
    <col min="11" max="11" width="9.85546875" customWidth="1"/>
    <col min="12" max="13" width="11.5703125" customWidth="1"/>
    <col min="14" max="14" width="10.42578125" customWidth="1"/>
    <col min="15" max="15" width="11.42578125" customWidth="1"/>
    <col min="16" max="16" width="11.140625" customWidth="1"/>
    <col min="17" max="17" width="1.5703125" customWidth="1"/>
    <col min="18" max="18" width="10.42578125" customWidth="1"/>
    <col min="20" max="20" width="15" customWidth="1"/>
    <col min="21" max="21" width="10.140625" customWidth="1"/>
  </cols>
  <sheetData>
    <row r="1" spans="1:21" ht="22.5" customHeight="1" x14ac:dyDescent="0.25">
      <c r="A1" t="s">
        <v>37</v>
      </c>
      <c r="B1" s="118"/>
      <c r="C1" s="527" t="s">
        <v>160</v>
      </c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9"/>
      <c r="O1" s="118"/>
      <c r="P1" s="118"/>
    </row>
    <row r="2" spans="1:21" x14ac:dyDescent="0.25">
      <c r="B2" s="118"/>
      <c r="C2" s="530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2"/>
      <c r="O2" s="118"/>
      <c r="P2" s="118"/>
      <c r="S2" t="s">
        <v>38</v>
      </c>
    </row>
    <row r="3" spans="1:21" ht="36.75" customHeight="1" x14ac:dyDescent="0.25">
      <c r="B3" s="118"/>
      <c r="C3" s="533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5"/>
      <c r="O3" s="118"/>
      <c r="P3" s="118"/>
    </row>
    <row r="4" spans="1:21" ht="14.65" thickBot="1" x14ac:dyDescent="0.5"/>
    <row r="5" spans="1:21" ht="17.850000000000001" customHeight="1" x14ac:dyDescent="0.25">
      <c r="B5" s="543" t="s">
        <v>151</v>
      </c>
      <c r="C5" s="544"/>
      <c r="D5" s="544"/>
      <c r="E5" s="544"/>
      <c r="F5" s="544"/>
      <c r="G5" s="544"/>
      <c r="H5" s="544"/>
      <c r="I5" s="544"/>
      <c r="J5" s="544"/>
      <c r="K5" s="544"/>
      <c r="L5" s="544"/>
      <c r="M5" s="544"/>
      <c r="N5" s="545"/>
      <c r="O5" s="539">
        <f>+'PRE-FEST.'!H6</f>
        <v>45016</v>
      </c>
      <c r="P5" s="540"/>
      <c r="Q5" s="96"/>
    </row>
    <row r="6" spans="1:21" ht="20.100000000000001" customHeight="1" thickBot="1" x14ac:dyDescent="0.3">
      <c r="B6" s="546" t="s">
        <v>39</v>
      </c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8"/>
      <c r="O6" s="541"/>
      <c r="P6" s="542"/>
      <c r="Q6" s="96"/>
    </row>
    <row r="7" spans="1:21" ht="30" customHeight="1" thickBot="1" x14ac:dyDescent="0.5">
      <c r="B7" s="549" t="s">
        <v>150</v>
      </c>
      <c r="C7" s="550"/>
      <c r="D7" s="550"/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459"/>
      <c r="P7" s="460"/>
    </row>
    <row r="8" spans="1:21" ht="50.1" customHeight="1" thickTop="1" thickBot="1" x14ac:dyDescent="0.5">
      <c r="A8" s="119" t="s">
        <v>109</v>
      </c>
      <c r="B8" s="174" t="s">
        <v>121</v>
      </c>
      <c r="C8" s="172" t="s">
        <v>41</v>
      </c>
      <c r="D8" s="170" t="s">
        <v>120</v>
      </c>
      <c r="E8" s="171" t="s">
        <v>152</v>
      </c>
      <c r="F8" s="172" t="s">
        <v>148</v>
      </c>
      <c r="G8" s="172" t="s">
        <v>133</v>
      </c>
      <c r="H8" s="172" t="s">
        <v>149</v>
      </c>
      <c r="I8" s="172" t="s">
        <v>133</v>
      </c>
      <c r="J8" s="172" t="s">
        <v>42</v>
      </c>
      <c r="K8" s="172" t="s">
        <v>117</v>
      </c>
      <c r="L8" s="266" t="s">
        <v>154</v>
      </c>
      <c r="M8" s="173" t="s">
        <v>155</v>
      </c>
      <c r="N8" s="175" t="s">
        <v>138</v>
      </c>
      <c r="O8" s="269" t="str">
        <f>+'ATT SUCC 1'!C1</f>
        <v>Ev.le ATT.TA' succ.va 1</v>
      </c>
      <c r="P8" s="269" t="str">
        <f>+'ATT SUCC 2'!C1</f>
        <v>Ev.le ATT.TA'  succ.va 2</v>
      </c>
      <c r="Q8" s="25"/>
      <c r="R8" s="25"/>
      <c r="S8" s="25"/>
      <c r="T8" s="25"/>
    </row>
    <row r="9" spans="1:21" ht="0.75" customHeight="1" thickTop="1" thickBot="1" x14ac:dyDescent="0.5">
      <c r="B9" s="120"/>
      <c r="C9" s="121"/>
      <c r="D9" s="122"/>
      <c r="E9" s="123"/>
      <c r="F9" s="121"/>
      <c r="G9" s="121"/>
      <c r="H9" s="121"/>
      <c r="I9" s="121"/>
      <c r="J9" s="121"/>
      <c r="K9" s="121"/>
      <c r="L9" s="270"/>
      <c r="M9" s="271"/>
      <c r="N9" s="124"/>
      <c r="O9" s="123"/>
      <c r="P9" s="121"/>
      <c r="Q9" s="27"/>
      <c r="R9" s="28"/>
      <c r="S9" s="28"/>
      <c r="T9" s="28"/>
      <c r="U9" s="28"/>
    </row>
    <row r="10" spans="1:21" ht="15.75" thickTop="1" x14ac:dyDescent="0.45">
      <c r="A10" s="113">
        <f>+'PRE-FEST.'!D11</f>
        <v>0</v>
      </c>
      <c r="B10" s="126" t="s">
        <v>43</v>
      </c>
      <c r="C10" s="229">
        <f>+'PRE-FEST.'!AK11+STRAORD.!T3+SOST.COLL.!BD4</f>
        <v>0</v>
      </c>
      <c r="D10" s="236">
        <f>+SOST.COLL.!BD4</f>
        <v>0</v>
      </c>
      <c r="E10" s="264">
        <f>+'PRE-FEST.'!F11</f>
        <v>0</v>
      </c>
      <c r="F10" s="237">
        <f>+'PRE-FEST.'!I11</f>
        <v>0</v>
      </c>
      <c r="G10" s="236"/>
      <c r="H10" s="239">
        <f>+'PRE-FEST.'!J11</f>
        <v>0</v>
      </c>
      <c r="I10" s="239"/>
      <c r="J10" s="240">
        <f>+'PRE-FEST.'!L11</f>
        <v>0</v>
      </c>
      <c r="K10" s="241">
        <f>+PERMESSI!AH3</f>
        <v>0</v>
      </c>
      <c r="L10" s="267" t="str">
        <f>IF((F10+K10)&gt;C10,(F10+K10)-C10," ")</f>
        <v xml:space="preserve"> </v>
      </c>
      <c r="M10" s="274">
        <f>IF(+C10&lt;(F10+K10)," ",C10-(F10+K10))</f>
        <v>0</v>
      </c>
      <c r="N10" s="242">
        <f>IF(M10&gt;0,M10,0)</f>
        <v>0</v>
      </c>
      <c r="O10" s="252">
        <f>+'ATT SUCC 1'!Y5</f>
        <v>0</v>
      </c>
      <c r="P10" s="275">
        <f>+'ATT SUCC 2'!Y5</f>
        <v>0</v>
      </c>
    </row>
    <row r="11" spans="1:21" ht="15.4" x14ac:dyDescent="0.45">
      <c r="A11" s="113">
        <f>+'PRE-FEST.'!D12</f>
        <v>0</v>
      </c>
      <c r="B11" s="127" t="s">
        <v>44</v>
      </c>
      <c r="C11" s="229">
        <f>+'PRE-FEST.'!AK12+STRAORD.!T4+SOST.COLL.!BD5</f>
        <v>0</v>
      </c>
      <c r="D11" s="237">
        <f>+SOST.COLL.!BD5</f>
        <v>0</v>
      </c>
      <c r="E11" s="265">
        <f>+'PRE-FEST.'!F12</f>
        <v>0</v>
      </c>
      <c r="F11" s="237">
        <f>+'PRE-FEST.'!I12</f>
        <v>0</v>
      </c>
      <c r="G11" s="237"/>
      <c r="H11" s="243">
        <f>+'PRE-FEST.'!J12</f>
        <v>0</v>
      </c>
      <c r="I11" s="243"/>
      <c r="J11" s="244">
        <f>+'PRE-FEST.'!L12</f>
        <v>0</v>
      </c>
      <c r="K11" s="245">
        <f>+PERMESSI!AH4</f>
        <v>0</v>
      </c>
      <c r="L11" s="267" t="str">
        <f t="shared" ref="L11:L58" si="0">IF((F11+K11)&gt;C11,(F11+K11)-C11," ")</f>
        <v xml:space="preserve"> </v>
      </c>
      <c r="M11" s="274">
        <f t="shared" ref="M11:M58" si="1">IF(+C11&lt;(F11+K11)," ",C11-(F11+K11))</f>
        <v>0</v>
      </c>
      <c r="N11" s="246">
        <f t="shared" ref="N11:N58" si="2">IF(M11&gt;0,M11,0)</f>
        <v>0</v>
      </c>
      <c r="O11" s="294">
        <f>+'ATT SUCC 1'!Y6</f>
        <v>0</v>
      </c>
      <c r="P11" s="276">
        <f>+'ATT SUCC 2'!Y6</f>
        <v>0</v>
      </c>
    </row>
    <row r="12" spans="1:21" ht="15.4" x14ac:dyDescent="0.45">
      <c r="A12" s="113">
        <f>+'PRE-FEST.'!D13</f>
        <v>0</v>
      </c>
      <c r="B12" s="127" t="s">
        <v>45</v>
      </c>
      <c r="C12" s="229">
        <f>+'PRE-FEST.'!AK13+STRAORD.!T5+SOST.COLL.!BD6</f>
        <v>0</v>
      </c>
      <c r="D12" s="237">
        <f>+SOST.COLL.!BD6</f>
        <v>0</v>
      </c>
      <c r="E12" s="265">
        <f>+'PRE-FEST.'!F13</f>
        <v>0</v>
      </c>
      <c r="F12" s="237">
        <f>+'PRE-FEST.'!I13</f>
        <v>0</v>
      </c>
      <c r="G12" s="237"/>
      <c r="H12" s="243">
        <f>+'PRE-FEST.'!J13</f>
        <v>0</v>
      </c>
      <c r="I12" s="243"/>
      <c r="J12" s="244">
        <f>+'PRE-FEST.'!L13</f>
        <v>0</v>
      </c>
      <c r="K12" s="245">
        <f>+PERMESSI!AH5</f>
        <v>0</v>
      </c>
      <c r="L12" s="267" t="str">
        <f t="shared" si="0"/>
        <v xml:space="preserve"> </v>
      </c>
      <c r="M12" s="274">
        <f t="shared" si="1"/>
        <v>0</v>
      </c>
      <c r="N12" s="246">
        <f t="shared" si="2"/>
        <v>0</v>
      </c>
      <c r="O12" s="294">
        <f>+'ATT SUCC 1'!Y7</f>
        <v>0</v>
      </c>
      <c r="P12" s="276">
        <f>+'ATT SUCC 2'!Y7</f>
        <v>0</v>
      </c>
      <c r="R12" s="95"/>
      <c r="T12" s="18"/>
    </row>
    <row r="13" spans="1:21" ht="15.4" x14ac:dyDescent="0.45">
      <c r="A13" s="113">
        <f>+'PRE-FEST.'!D14</f>
        <v>0</v>
      </c>
      <c r="B13" s="127" t="s">
        <v>46</v>
      </c>
      <c r="C13" s="229">
        <f>+'PRE-FEST.'!AK14+STRAORD.!T6+SOST.COLL.!BD7</f>
        <v>0</v>
      </c>
      <c r="D13" s="237">
        <f>+SOST.COLL.!BD7</f>
        <v>0</v>
      </c>
      <c r="E13" s="265">
        <f>+'PRE-FEST.'!F14</f>
        <v>0</v>
      </c>
      <c r="F13" s="237">
        <f>+'PRE-FEST.'!I14</f>
        <v>0</v>
      </c>
      <c r="G13" s="237"/>
      <c r="H13" s="243">
        <f>+'PRE-FEST.'!J14</f>
        <v>0</v>
      </c>
      <c r="I13" s="243"/>
      <c r="J13" s="244">
        <f>+'PRE-FEST.'!L14</f>
        <v>0</v>
      </c>
      <c r="K13" s="245">
        <f>+PERMESSI!AH6</f>
        <v>0</v>
      </c>
      <c r="L13" s="267" t="str">
        <f t="shared" si="0"/>
        <v xml:space="preserve"> </v>
      </c>
      <c r="M13" s="274">
        <f t="shared" si="1"/>
        <v>0</v>
      </c>
      <c r="N13" s="246">
        <f t="shared" si="2"/>
        <v>0</v>
      </c>
      <c r="O13" s="294">
        <f>+'ATT SUCC 1'!Y8</f>
        <v>0</v>
      </c>
      <c r="P13" s="276">
        <f>+'ATT SUCC 2'!Y8</f>
        <v>0</v>
      </c>
    </row>
    <row r="14" spans="1:21" ht="15.4" x14ac:dyDescent="0.45">
      <c r="A14" s="113">
        <f>+'PRE-FEST.'!D15</f>
        <v>0</v>
      </c>
      <c r="B14" s="127" t="s">
        <v>48</v>
      </c>
      <c r="C14" s="229">
        <f>+'PRE-FEST.'!AK15+STRAORD.!T7+SOST.COLL.!BD8</f>
        <v>0</v>
      </c>
      <c r="D14" s="237">
        <f>+SOST.COLL.!BD8</f>
        <v>0</v>
      </c>
      <c r="E14" s="265">
        <f>+'PRE-FEST.'!F15</f>
        <v>0</v>
      </c>
      <c r="F14" s="237">
        <f>+'PRE-FEST.'!I15</f>
        <v>0</v>
      </c>
      <c r="G14" s="237"/>
      <c r="H14" s="243">
        <f>+'PRE-FEST.'!J15</f>
        <v>0</v>
      </c>
      <c r="I14" s="243"/>
      <c r="J14" s="244">
        <f>+'PRE-FEST.'!L15</f>
        <v>0</v>
      </c>
      <c r="K14" s="245">
        <f>+PERMESSI!AH7</f>
        <v>0</v>
      </c>
      <c r="L14" s="267" t="str">
        <f t="shared" si="0"/>
        <v xml:space="preserve"> </v>
      </c>
      <c r="M14" s="274">
        <f t="shared" si="1"/>
        <v>0</v>
      </c>
      <c r="N14" s="246">
        <f t="shared" si="2"/>
        <v>0</v>
      </c>
      <c r="O14" s="294">
        <f>+'ATT SUCC 1'!Y9</f>
        <v>0</v>
      </c>
      <c r="P14" s="276">
        <f>+'ATT SUCC 2'!Y9</f>
        <v>0</v>
      </c>
    </row>
    <row r="15" spans="1:21" ht="15.4" x14ac:dyDescent="0.45">
      <c r="A15" s="113">
        <f>+'PRE-FEST.'!D16</f>
        <v>0</v>
      </c>
      <c r="B15" s="127" t="s">
        <v>50</v>
      </c>
      <c r="C15" s="229">
        <f>+'PRE-FEST.'!AK16+STRAORD.!T8+SOST.COLL.!BD9</f>
        <v>0</v>
      </c>
      <c r="D15" s="237">
        <f>+SOST.COLL.!BD9</f>
        <v>0</v>
      </c>
      <c r="E15" s="265">
        <f>+'PRE-FEST.'!F16</f>
        <v>0</v>
      </c>
      <c r="F15" s="237">
        <f>+'PRE-FEST.'!I16</f>
        <v>0</v>
      </c>
      <c r="G15" s="237"/>
      <c r="H15" s="243">
        <f>+'PRE-FEST.'!J16</f>
        <v>0</v>
      </c>
      <c r="I15" s="243"/>
      <c r="J15" s="244">
        <f>+'PRE-FEST.'!L16</f>
        <v>0</v>
      </c>
      <c r="K15" s="245">
        <f>+PERMESSI!AH8</f>
        <v>0</v>
      </c>
      <c r="L15" s="267" t="str">
        <f t="shared" si="0"/>
        <v xml:space="preserve"> </v>
      </c>
      <c r="M15" s="274">
        <f t="shared" si="1"/>
        <v>0</v>
      </c>
      <c r="N15" s="246">
        <f t="shared" si="2"/>
        <v>0</v>
      </c>
      <c r="O15" s="294">
        <f>+'ATT SUCC 1'!Y10</f>
        <v>0</v>
      </c>
      <c r="P15" s="276">
        <f>+'ATT SUCC 2'!Y10</f>
        <v>0</v>
      </c>
    </row>
    <row r="16" spans="1:21" ht="15.4" x14ac:dyDescent="0.45">
      <c r="A16" s="113">
        <f>+'PRE-FEST.'!D17</f>
        <v>0</v>
      </c>
      <c r="B16" s="127" t="s">
        <v>51</v>
      </c>
      <c r="C16" s="229">
        <f>+'PRE-FEST.'!AK17+STRAORD.!T9+SOST.COLL.!BD10</f>
        <v>0</v>
      </c>
      <c r="D16" s="237">
        <f>+SOST.COLL.!BD10</f>
        <v>0</v>
      </c>
      <c r="E16" s="265">
        <f>+'PRE-FEST.'!F17</f>
        <v>0</v>
      </c>
      <c r="F16" s="237">
        <f>+'PRE-FEST.'!I17</f>
        <v>0</v>
      </c>
      <c r="G16" s="237"/>
      <c r="H16" s="243">
        <f>+'PRE-FEST.'!J17</f>
        <v>0</v>
      </c>
      <c r="I16" s="243"/>
      <c r="J16" s="244">
        <f>+'PRE-FEST.'!L17</f>
        <v>0</v>
      </c>
      <c r="K16" s="245">
        <f>+PERMESSI!AH9</f>
        <v>0</v>
      </c>
      <c r="L16" s="267" t="str">
        <f t="shared" si="0"/>
        <v xml:space="preserve"> </v>
      </c>
      <c r="M16" s="274">
        <f t="shared" si="1"/>
        <v>0</v>
      </c>
      <c r="N16" s="246">
        <f t="shared" si="2"/>
        <v>0</v>
      </c>
      <c r="O16" s="294">
        <f>+'ATT SUCC 1'!Y11</f>
        <v>0</v>
      </c>
      <c r="P16" s="276">
        <f>+'ATT SUCC 2'!Y11</f>
        <v>0</v>
      </c>
    </row>
    <row r="17" spans="1:21" ht="15.4" x14ac:dyDescent="0.45">
      <c r="A17" s="113">
        <f>+'PRE-FEST.'!D18</f>
        <v>0</v>
      </c>
      <c r="B17" s="127" t="s">
        <v>53</v>
      </c>
      <c r="C17" s="229">
        <f>+'PRE-FEST.'!AK18+STRAORD.!T10+SOST.COLL.!BD11</f>
        <v>0</v>
      </c>
      <c r="D17" s="237">
        <f>+SOST.COLL.!BD11</f>
        <v>0</v>
      </c>
      <c r="E17" s="265">
        <f>+'PRE-FEST.'!F18</f>
        <v>0</v>
      </c>
      <c r="F17" s="237">
        <f>+'PRE-FEST.'!I18</f>
        <v>0</v>
      </c>
      <c r="G17" s="237"/>
      <c r="H17" s="243">
        <f>+'PRE-FEST.'!J18</f>
        <v>0</v>
      </c>
      <c r="I17" s="243"/>
      <c r="J17" s="244">
        <f>+'PRE-FEST.'!L18</f>
        <v>0</v>
      </c>
      <c r="K17" s="245">
        <f>+PERMESSI!AH10</f>
        <v>0</v>
      </c>
      <c r="L17" s="267" t="str">
        <f t="shared" si="0"/>
        <v xml:space="preserve"> </v>
      </c>
      <c r="M17" s="274">
        <f t="shared" si="1"/>
        <v>0</v>
      </c>
      <c r="N17" s="246">
        <f t="shared" si="2"/>
        <v>0</v>
      </c>
      <c r="O17" s="294">
        <f>+'ATT SUCC 1'!Y12</f>
        <v>0</v>
      </c>
      <c r="P17" s="276">
        <f>+'ATT SUCC 2'!Y12</f>
        <v>0</v>
      </c>
    </row>
    <row r="18" spans="1:21" ht="15.4" x14ac:dyDescent="0.45">
      <c r="A18" s="113">
        <f>+'PRE-FEST.'!D19</f>
        <v>0</v>
      </c>
      <c r="B18" s="127" t="s">
        <v>55</v>
      </c>
      <c r="C18" s="229">
        <f>+'PRE-FEST.'!AK19+STRAORD.!T11+SOST.COLL.!BD12</f>
        <v>0</v>
      </c>
      <c r="D18" s="237">
        <f>+SOST.COLL.!BD12</f>
        <v>0</v>
      </c>
      <c r="E18" s="265">
        <f>+'PRE-FEST.'!F19</f>
        <v>0</v>
      </c>
      <c r="F18" s="237">
        <f>+'PRE-FEST.'!I19</f>
        <v>0</v>
      </c>
      <c r="G18" s="237"/>
      <c r="H18" s="243">
        <f>+'PRE-FEST.'!J19</f>
        <v>0</v>
      </c>
      <c r="I18" s="243"/>
      <c r="J18" s="244">
        <f>+'PRE-FEST.'!L19</f>
        <v>0</v>
      </c>
      <c r="K18" s="245">
        <f>+PERMESSI!AH11</f>
        <v>0</v>
      </c>
      <c r="L18" s="267" t="str">
        <f t="shared" si="0"/>
        <v xml:space="preserve"> </v>
      </c>
      <c r="M18" s="274">
        <f t="shared" si="1"/>
        <v>0</v>
      </c>
      <c r="N18" s="246">
        <f t="shared" si="2"/>
        <v>0</v>
      </c>
      <c r="O18" s="294">
        <f>+'ATT SUCC 1'!Y13</f>
        <v>0</v>
      </c>
      <c r="P18" s="276">
        <f>+'ATT SUCC 2'!Y13</f>
        <v>0</v>
      </c>
    </row>
    <row r="19" spans="1:21" ht="15.4" x14ac:dyDescent="0.45">
      <c r="A19" s="113">
        <f>+'PRE-FEST.'!D20</f>
        <v>0</v>
      </c>
      <c r="B19" s="127" t="s">
        <v>56</v>
      </c>
      <c r="C19" s="229">
        <f>+'PRE-FEST.'!AK20+STRAORD.!T12+SOST.COLL.!BD13</f>
        <v>0</v>
      </c>
      <c r="D19" s="237">
        <f>+SOST.COLL.!BD13</f>
        <v>0</v>
      </c>
      <c r="E19" s="265">
        <f>+'PRE-FEST.'!F20</f>
        <v>0</v>
      </c>
      <c r="F19" s="237">
        <f>+'PRE-FEST.'!I20</f>
        <v>0</v>
      </c>
      <c r="G19" s="237"/>
      <c r="H19" s="243">
        <f>+'PRE-FEST.'!J20</f>
        <v>0</v>
      </c>
      <c r="I19" s="243"/>
      <c r="J19" s="244">
        <f>+'PRE-FEST.'!L20</f>
        <v>0</v>
      </c>
      <c r="K19" s="245">
        <f>+PERMESSI!AH12</f>
        <v>0</v>
      </c>
      <c r="L19" s="267" t="str">
        <f t="shared" si="0"/>
        <v xml:space="preserve"> </v>
      </c>
      <c r="M19" s="274">
        <f t="shared" si="1"/>
        <v>0</v>
      </c>
      <c r="N19" s="246">
        <f t="shared" si="2"/>
        <v>0</v>
      </c>
      <c r="O19" s="294">
        <f>+'ATT SUCC 1'!Y14</f>
        <v>0</v>
      </c>
      <c r="P19" s="276">
        <f>+'ATT SUCC 2'!Y14</f>
        <v>0</v>
      </c>
    </row>
    <row r="20" spans="1:21" ht="15.4" x14ac:dyDescent="0.45">
      <c r="A20" s="113">
        <f>+'PRE-FEST.'!D21</f>
        <v>0</v>
      </c>
      <c r="B20" s="127" t="s">
        <v>57</v>
      </c>
      <c r="C20" s="229">
        <f>+'PRE-FEST.'!AK21+STRAORD.!T13+SOST.COLL.!BD14</f>
        <v>0</v>
      </c>
      <c r="D20" s="237">
        <f>+SOST.COLL.!BD14</f>
        <v>0</v>
      </c>
      <c r="E20" s="265">
        <f>+'PRE-FEST.'!F21</f>
        <v>0</v>
      </c>
      <c r="F20" s="237">
        <f>+'PRE-FEST.'!I21</f>
        <v>0</v>
      </c>
      <c r="G20" s="237"/>
      <c r="H20" s="243">
        <f>+'PRE-FEST.'!J21</f>
        <v>0</v>
      </c>
      <c r="I20" s="243"/>
      <c r="J20" s="244">
        <f>+'PRE-FEST.'!L21</f>
        <v>0</v>
      </c>
      <c r="K20" s="245">
        <f>+PERMESSI!AH13</f>
        <v>0</v>
      </c>
      <c r="L20" s="267" t="str">
        <f t="shared" si="0"/>
        <v xml:space="preserve"> </v>
      </c>
      <c r="M20" s="274">
        <f t="shared" si="1"/>
        <v>0</v>
      </c>
      <c r="N20" s="246">
        <f t="shared" si="2"/>
        <v>0</v>
      </c>
      <c r="O20" s="294">
        <f>+'ATT SUCC 1'!Y15</f>
        <v>0</v>
      </c>
      <c r="P20" s="276">
        <f>+'ATT SUCC 2'!Y15</f>
        <v>0</v>
      </c>
    </row>
    <row r="21" spans="1:21" ht="15.75" x14ac:dyDescent="0.25">
      <c r="A21" s="113">
        <f>+'PRE-FEST.'!D22</f>
        <v>0</v>
      </c>
      <c r="B21" s="127" t="s">
        <v>58</v>
      </c>
      <c r="C21" s="229">
        <f>+'PRE-FEST.'!AK22+STRAORD.!T14+SOST.COLL.!BD15</f>
        <v>0</v>
      </c>
      <c r="D21" s="237">
        <f>+SOST.COLL.!BD15</f>
        <v>0</v>
      </c>
      <c r="E21" s="265">
        <f>+'PRE-FEST.'!F22</f>
        <v>0</v>
      </c>
      <c r="F21" s="237">
        <f>+'PRE-FEST.'!I22</f>
        <v>0</v>
      </c>
      <c r="G21" s="237"/>
      <c r="H21" s="243">
        <f>+'PRE-FEST.'!J22</f>
        <v>0</v>
      </c>
      <c r="I21" s="243"/>
      <c r="J21" s="244">
        <f>+'PRE-FEST.'!L22</f>
        <v>0</v>
      </c>
      <c r="K21" s="245">
        <f>+PERMESSI!AH14</f>
        <v>0</v>
      </c>
      <c r="L21" s="267" t="str">
        <f t="shared" si="0"/>
        <v xml:space="preserve"> </v>
      </c>
      <c r="M21" s="274">
        <f t="shared" si="1"/>
        <v>0</v>
      </c>
      <c r="N21" s="246">
        <f t="shared" si="2"/>
        <v>0</v>
      </c>
      <c r="O21" s="294">
        <f>+'ATT SUCC 1'!Y16</f>
        <v>0</v>
      </c>
      <c r="P21" s="276">
        <f>+'ATT SUCC 2'!Y16</f>
        <v>0</v>
      </c>
    </row>
    <row r="22" spans="1:21" ht="15.75" x14ac:dyDescent="0.25">
      <c r="A22" s="113">
        <f>+'PRE-FEST.'!D23</f>
        <v>0</v>
      </c>
      <c r="B22" s="127" t="s">
        <v>59</v>
      </c>
      <c r="C22" s="229">
        <f>+'PRE-FEST.'!AK23+STRAORD.!T15+SOST.COLL.!BD16</f>
        <v>0</v>
      </c>
      <c r="D22" s="237">
        <f>+SOST.COLL.!BD16</f>
        <v>0</v>
      </c>
      <c r="E22" s="265">
        <f>+'PRE-FEST.'!F23</f>
        <v>0</v>
      </c>
      <c r="F22" s="237">
        <f>+'PRE-FEST.'!I23</f>
        <v>0</v>
      </c>
      <c r="G22" s="237"/>
      <c r="H22" s="243">
        <f>+'PRE-FEST.'!J23</f>
        <v>0</v>
      </c>
      <c r="I22" s="243"/>
      <c r="J22" s="244">
        <f>+'PRE-FEST.'!L23</f>
        <v>0</v>
      </c>
      <c r="K22" s="245">
        <f>+PERMESSI!AH15</f>
        <v>0</v>
      </c>
      <c r="L22" s="267" t="str">
        <f t="shared" si="0"/>
        <v xml:space="preserve"> </v>
      </c>
      <c r="M22" s="274">
        <f t="shared" si="1"/>
        <v>0</v>
      </c>
      <c r="N22" s="246">
        <f t="shared" si="2"/>
        <v>0</v>
      </c>
      <c r="O22" s="294">
        <f>+'ATT SUCC 1'!Y17</f>
        <v>0</v>
      </c>
      <c r="P22" s="276">
        <f>+'ATT SUCC 2'!Y17</f>
        <v>0</v>
      </c>
    </row>
    <row r="23" spans="1:21" ht="15.75" x14ac:dyDescent="0.25">
      <c r="A23" s="113">
        <f>+'PRE-FEST.'!D24</f>
        <v>0</v>
      </c>
      <c r="B23" s="127" t="s">
        <v>60</v>
      </c>
      <c r="C23" s="229">
        <f>+'PRE-FEST.'!AK24+STRAORD.!T16+SOST.COLL.!BD17</f>
        <v>0</v>
      </c>
      <c r="D23" s="237">
        <f>+SOST.COLL.!BD17</f>
        <v>0</v>
      </c>
      <c r="E23" s="265">
        <f>+'PRE-FEST.'!F24</f>
        <v>0</v>
      </c>
      <c r="F23" s="237">
        <f>+'PRE-FEST.'!I24</f>
        <v>0</v>
      </c>
      <c r="G23" s="237"/>
      <c r="H23" s="243">
        <f>+'PRE-FEST.'!J24</f>
        <v>0</v>
      </c>
      <c r="I23" s="243"/>
      <c r="J23" s="244">
        <f>+'PRE-FEST.'!L24</f>
        <v>0</v>
      </c>
      <c r="K23" s="245">
        <f>+PERMESSI!AH16</f>
        <v>0</v>
      </c>
      <c r="L23" s="267" t="str">
        <f t="shared" si="0"/>
        <v xml:space="preserve"> </v>
      </c>
      <c r="M23" s="274">
        <f t="shared" si="1"/>
        <v>0</v>
      </c>
      <c r="N23" s="246">
        <f t="shared" si="2"/>
        <v>0</v>
      </c>
      <c r="O23" s="294">
        <f>+'ATT SUCC 1'!Y18</f>
        <v>0</v>
      </c>
      <c r="P23" s="276">
        <f>+'ATT SUCC 2'!Y18</f>
        <v>0</v>
      </c>
    </row>
    <row r="24" spans="1:21" ht="15.75" x14ac:dyDescent="0.25">
      <c r="A24" s="113">
        <f>+'PRE-FEST.'!D25</f>
        <v>0</v>
      </c>
      <c r="B24" s="127" t="s">
        <v>61</v>
      </c>
      <c r="C24" s="229">
        <f>+'PRE-FEST.'!AK25+STRAORD.!T17+SOST.COLL.!BD18</f>
        <v>0</v>
      </c>
      <c r="D24" s="237">
        <f>+SOST.COLL.!BD18</f>
        <v>0</v>
      </c>
      <c r="E24" s="265">
        <f>+'PRE-FEST.'!F25</f>
        <v>0</v>
      </c>
      <c r="F24" s="237">
        <f>+'PRE-FEST.'!I25</f>
        <v>0</v>
      </c>
      <c r="G24" s="237"/>
      <c r="H24" s="243">
        <f>+'PRE-FEST.'!J25</f>
        <v>0</v>
      </c>
      <c r="I24" s="243"/>
      <c r="J24" s="244">
        <f>+'PRE-FEST.'!L25</f>
        <v>0</v>
      </c>
      <c r="K24" s="245">
        <f>+PERMESSI!AH17</f>
        <v>0</v>
      </c>
      <c r="L24" s="267" t="str">
        <f t="shared" si="0"/>
        <v xml:space="preserve"> </v>
      </c>
      <c r="M24" s="274">
        <f t="shared" si="1"/>
        <v>0</v>
      </c>
      <c r="N24" s="246">
        <f t="shared" si="2"/>
        <v>0</v>
      </c>
      <c r="O24" s="294">
        <f>+'ATT SUCC 1'!Y19</f>
        <v>0</v>
      </c>
      <c r="P24" s="276">
        <f>+'ATT SUCC 2'!Y19</f>
        <v>0</v>
      </c>
    </row>
    <row r="25" spans="1:21" ht="15.75" x14ac:dyDescent="0.25">
      <c r="A25" s="113">
        <f>+'PRE-FEST.'!D26</f>
        <v>0</v>
      </c>
      <c r="B25" s="127" t="s">
        <v>62</v>
      </c>
      <c r="C25" s="229">
        <f>+'PRE-FEST.'!AK26+STRAORD.!T18+SOST.COLL.!BD19</f>
        <v>0</v>
      </c>
      <c r="D25" s="237">
        <f>+SOST.COLL.!BD19</f>
        <v>0</v>
      </c>
      <c r="E25" s="265">
        <f>+'PRE-FEST.'!F26</f>
        <v>0</v>
      </c>
      <c r="F25" s="237">
        <f>+'PRE-FEST.'!I26</f>
        <v>0</v>
      </c>
      <c r="G25" s="237"/>
      <c r="H25" s="243">
        <f>+'PRE-FEST.'!J26</f>
        <v>0</v>
      </c>
      <c r="I25" s="243"/>
      <c r="J25" s="244">
        <f>+'PRE-FEST.'!L26</f>
        <v>0</v>
      </c>
      <c r="K25" s="245">
        <f>+PERMESSI!AH18</f>
        <v>0</v>
      </c>
      <c r="L25" s="267" t="str">
        <f t="shared" si="0"/>
        <v xml:space="preserve"> </v>
      </c>
      <c r="M25" s="274">
        <f t="shared" si="1"/>
        <v>0</v>
      </c>
      <c r="N25" s="246">
        <f t="shared" si="2"/>
        <v>0</v>
      </c>
      <c r="O25" s="294">
        <f>+'ATT SUCC 1'!Y20</f>
        <v>0</v>
      </c>
      <c r="P25" s="276">
        <f>+'ATT SUCC 2'!Y20</f>
        <v>0</v>
      </c>
    </row>
    <row r="26" spans="1:21" ht="15.75" x14ac:dyDescent="0.25">
      <c r="A26" s="113">
        <f>+'PRE-FEST.'!D27</f>
        <v>0</v>
      </c>
      <c r="B26" s="127" t="s">
        <v>63</v>
      </c>
      <c r="C26" s="229">
        <f>+'PRE-FEST.'!AK27+STRAORD.!T19+SOST.COLL.!BD20</f>
        <v>0</v>
      </c>
      <c r="D26" s="237">
        <f>+SOST.COLL.!BD20</f>
        <v>0</v>
      </c>
      <c r="E26" s="265">
        <f>+'PRE-FEST.'!F27</f>
        <v>0</v>
      </c>
      <c r="F26" s="237">
        <f>+'PRE-FEST.'!I27</f>
        <v>0</v>
      </c>
      <c r="G26" s="237"/>
      <c r="H26" s="243">
        <f>+'PRE-FEST.'!J27</f>
        <v>0</v>
      </c>
      <c r="I26" s="243"/>
      <c r="J26" s="244">
        <f>+'PRE-FEST.'!L27</f>
        <v>0</v>
      </c>
      <c r="K26" s="245">
        <f>+PERMESSI!AH19</f>
        <v>0</v>
      </c>
      <c r="L26" s="267" t="str">
        <f t="shared" si="0"/>
        <v xml:space="preserve"> </v>
      </c>
      <c r="M26" s="274">
        <f t="shared" si="1"/>
        <v>0</v>
      </c>
      <c r="N26" s="246">
        <f t="shared" si="2"/>
        <v>0</v>
      </c>
      <c r="O26" s="294">
        <f>+'ATT SUCC 1'!Y21</f>
        <v>0</v>
      </c>
      <c r="P26" s="276">
        <f>+'ATT SUCC 2'!Y21</f>
        <v>0</v>
      </c>
    </row>
    <row r="27" spans="1:21" ht="15.75" x14ac:dyDescent="0.25">
      <c r="A27" s="113">
        <f>+'PRE-FEST.'!D28</f>
        <v>0</v>
      </c>
      <c r="B27" s="127" t="s">
        <v>64</v>
      </c>
      <c r="C27" s="229">
        <f>+'PRE-FEST.'!AK28+STRAORD.!T20+SOST.COLL.!BD21</f>
        <v>0</v>
      </c>
      <c r="D27" s="237">
        <f>+SOST.COLL.!BD21</f>
        <v>0</v>
      </c>
      <c r="E27" s="265">
        <f>+'PRE-FEST.'!F28</f>
        <v>0</v>
      </c>
      <c r="F27" s="237">
        <f>+'PRE-FEST.'!I28</f>
        <v>0</v>
      </c>
      <c r="G27" s="237"/>
      <c r="H27" s="243">
        <f>+'PRE-FEST.'!J28</f>
        <v>0</v>
      </c>
      <c r="I27" s="243"/>
      <c r="J27" s="244">
        <f>+'PRE-FEST.'!L28</f>
        <v>0</v>
      </c>
      <c r="K27" s="245">
        <f>+PERMESSI!AH20</f>
        <v>0</v>
      </c>
      <c r="L27" s="267" t="str">
        <f t="shared" si="0"/>
        <v xml:space="preserve"> </v>
      </c>
      <c r="M27" s="274">
        <f t="shared" si="1"/>
        <v>0</v>
      </c>
      <c r="N27" s="246">
        <f t="shared" si="2"/>
        <v>0</v>
      </c>
      <c r="O27" s="294">
        <f>+'ATT SUCC 1'!Y22</f>
        <v>0</v>
      </c>
      <c r="P27" s="276">
        <f>+'ATT SUCC 2'!Y22</f>
        <v>0</v>
      </c>
    </row>
    <row r="28" spans="1:21" ht="15.75" x14ac:dyDescent="0.25">
      <c r="A28" s="113">
        <f>+'PRE-FEST.'!D29</f>
        <v>0</v>
      </c>
      <c r="B28" s="127" t="s">
        <v>110</v>
      </c>
      <c r="C28" s="229">
        <f>+'PRE-FEST.'!AK29+STRAORD.!T21+SOST.COLL.!BD22</f>
        <v>0</v>
      </c>
      <c r="D28" s="237">
        <f>+SOST.COLL.!BD22</f>
        <v>0</v>
      </c>
      <c r="E28" s="265">
        <f>+'PRE-FEST.'!F29</f>
        <v>0</v>
      </c>
      <c r="F28" s="237">
        <f>+'PRE-FEST.'!I29</f>
        <v>0</v>
      </c>
      <c r="G28" s="237"/>
      <c r="H28" s="243">
        <f>+'PRE-FEST.'!J29</f>
        <v>0</v>
      </c>
      <c r="I28" s="243"/>
      <c r="J28" s="244">
        <f>+'PRE-FEST.'!L29</f>
        <v>0</v>
      </c>
      <c r="K28" s="245">
        <f>+PERMESSI!AH21</f>
        <v>0</v>
      </c>
      <c r="L28" s="267" t="str">
        <f t="shared" si="0"/>
        <v xml:space="preserve"> </v>
      </c>
      <c r="M28" s="274">
        <f t="shared" si="1"/>
        <v>0</v>
      </c>
      <c r="N28" s="246">
        <f t="shared" ref="N28:N34" si="3">IF(M28&gt;0,M28,0)</f>
        <v>0</v>
      </c>
      <c r="O28" s="294">
        <f>+'ATT SUCC 1'!Y23</f>
        <v>0</v>
      </c>
      <c r="P28" s="276">
        <f>+'ATT SUCC 2'!Y23</f>
        <v>0</v>
      </c>
    </row>
    <row r="29" spans="1:21" ht="16.5" thickBot="1" x14ac:dyDescent="0.3">
      <c r="A29" s="113">
        <f>+'PRE-FEST.'!D30</f>
        <v>0</v>
      </c>
      <c r="B29" s="127" t="s">
        <v>111</v>
      </c>
      <c r="C29" s="229">
        <f>+'PRE-FEST.'!AK30+STRAORD.!T22+SOST.COLL.!BD23</f>
        <v>0</v>
      </c>
      <c r="D29" s="237">
        <f>+SOST.COLL.!BD23</f>
        <v>0</v>
      </c>
      <c r="E29" s="265">
        <f>+'PRE-FEST.'!F30</f>
        <v>0</v>
      </c>
      <c r="F29" s="237">
        <f>+'PRE-FEST.'!I30</f>
        <v>0</v>
      </c>
      <c r="G29" s="237"/>
      <c r="H29" s="243">
        <f>+'PRE-FEST.'!J30</f>
        <v>0</v>
      </c>
      <c r="I29" s="243"/>
      <c r="J29" s="244">
        <f>+'PRE-FEST.'!L30</f>
        <v>0</v>
      </c>
      <c r="K29" s="245">
        <f>+PERMESSI!AH22</f>
        <v>0</v>
      </c>
      <c r="L29" s="267" t="str">
        <f t="shared" si="0"/>
        <v xml:space="preserve"> </v>
      </c>
      <c r="M29" s="274">
        <f t="shared" si="1"/>
        <v>0</v>
      </c>
      <c r="N29" s="246">
        <f t="shared" si="3"/>
        <v>0</v>
      </c>
      <c r="O29" s="294">
        <f>+'ATT SUCC 1'!Y24</f>
        <v>0</v>
      </c>
      <c r="P29" s="276">
        <f>+'ATT SUCC 2'!Y24</f>
        <v>0</v>
      </c>
    </row>
    <row r="30" spans="1:21" ht="16.5" thickBot="1" x14ac:dyDescent="0.3">
      <c r="A30" s="113">
        <f>+'PRE-FEST.'!D31</f>
        <v>0</v>
      </c>
      <c r="B30" s="127" t="s">
        <v>112</v>
      </c>
      <c r="C30" s="229">
        <f>+'PRE-FEST.'!AK31+STRAORD.!T23+SOST.COLL.!BD24</f>
        <v>0</v>
      </c>
      <c r="D30" s="237">
        <f>+SOST.COLL.!BD24</f>
        <v>0</v>
      </c>
      <c r="E30" s="265">
        <f>+'PRE-FEST.'!F31</f>
        <v>0</v>
      </c>
      <c r="F30" s="237">
        <f>+'PRE-FEST.'!I31</f>
        <v>0</v>
      </c>
      <c r="G30" s="237"/>
      <c r="H30" s="243">
        <f>+'PRE-FEST.'!J31</f>
        <v>0</v>
      </c>
      <c r="I30" s="243"/>
      <c r="J30" s="244">
        <f>+'PRE-FEST.'!L31</f>
        <v>0</v>
      </c>
      <c r="K30" s="245">
        <f>+PERMESSI!AH23</f>
        <v>0</v>
      </c>
      <c r="L30" s="267" t="str">
        <f t="shared" si="0"/>
        <v xml:space="preserve"> </v>
      </c>
      <c r="M30" s="274">
        <f t="shared" si="1"/>
        <v>0</v>
      </c>
      <c r="N30" s="246">
        <f t="shared" si="3"/>
        <v>0</v>
      </c>
      <c r="O30" s="294">
        <f>+'ATT SUCC 1'!Y25</f>
        <v>0</v>
      </c>
      <c r="P30" s="276">
        <f>+'ATT SUCC 2'!Y25</f>
        <v>0</v>
      </c>
      <c r="R30" s="536" t="s">
        <v>47</v>
      </c>
      <c r="S30" s="537"/>
      <c r="T30" s="537"/>
      <c r="U30" s="538"/>
    </row>
    <row r="31" spans="1:21" ht="15.75" x14ac:dyDescent="0.25">
      <c r="A31" s="113">
        <f>+'PRE-FEST.'!D32</f>
        <v>0</v>
      </c>
      <c r="B31" s="127" t="s">
        <v>113</v>
      </c>
      <c r="C31" s="229">
        <f>+'PRE-FEST.'!AK32+STRAORD.!T24+SOST.COLL.!BD25</f>
        <v>0</v>
      </c>
      <c r="D31" s="237">
        <f>+SOST.COLL.!BD25</f>
        <v>0</v>
      </c>
      <c r="E31" s="265">
        <f>+'PRE-FEST.'!F32</f>
        <v>0</v>
      </c>
      <c r="F31" s="237">
        <f>+'PRE-FEST.'!I32</f>
        <v>0</v>
      </c>
      <c r="G31" s="237"/>
      <c r="H31" s="243">
        <f>+'PRE-FEST.'!J32</f>
        <v>0</v>
      </c>
      <c r="I31" s="243"/>
      <c r="J31" s="244">
        <f>+'PRE-FEST.'!L32</f>
        <v>0</v>
      </c>
      <c r="K31" s="245">
        <f>+PERMESSI!AH24</f>
        <v>0</v>
      </c>
      <c r="L31" s="267" t="str">
        <f t="shared" si="0"/>
        <v xml:space="preserve"> </v>
      </c>
      <c r="M31" s="274">
        <f t="shared" si="1"/>
        <v>0</v>
      </c>
      <c r="N31" s="246">
        <f t="shared" si="3"/>
        <v>0</v>
      </c>
      <c r="O31" s="294">
        <f>+'ATT SUCC 1'!Y26</f>
        <v>0</v>
      </c>
      <c r="P31" s="276">
        <f>+'ATT SUCC 2'!Y26</f>
        <v>0</v>
      </c>
      <c r="R31" s="29" t="s">
        <v>49</v>
      </c>
      <c r="S31" s="30"/>
      <c r="T31" s="30"/>
      <c r="U31" s="401"/>
    </row>
    <row r="32" spans="1:21" ht="15.75" x14ac:dyDescent="0.25">
      <c r="A32" s="113">
        <f>+'PRE-FEST.'!D33</f>
        <v>0</v>
      </c>
      <c r="B32" s="127" t="s">
        <v>114</v>
      </c>
      <c r="C32" s="229">
        <f>+'PRE-FEST.'!AK33+STRAORD.!T25+SOST.COLL.!BD26</f>
        <v>0</v>
      </c>
      <c r="D32" s="237">
        <f>+SOST.COLL.!BD26</f>
        <v>0</v>
      </c>
      <c r="E32" s="265">
        <f>+'PRE-FEST.'!F33</f>
        <v>0</v>
      </c>
      <c r="F32" s="237">
        <f>+'PRE-FEST.'!I33</f>
        <v>0</v>
      </c>
      <c r="G32" s="237"/>
      <c r="H32" s="243">
        <f>+'PRE-FEST.'!J33</f>
        <v>0</v>
      </c>
      <c r="I32" s="243"/>
      <c r="J32" s="244">
        <f>+'PRE-FEST.'!L33</f>
        <v>0</v>
      </c>
      <c r="K32" s="245">
        <f>+PERMESSI!AH25</f>
        <v>0</v>
      </c>
      <c r="L32" s="267" t="str">
        <f t="shared" si="0"/>
        <v xml:space="preserve"> </v>
      </c>
      <c r="M32" s="274">
        <f t="shared" si="1"/>
        <v>0</v>
      </c>
      <c r="N32" s="246">
        <f t="shared" si="3"/>
        <v>0</v>
      </c>
      <c r="O32" s="294">
        <f>+'ATT SUCC 1'!Y27</f>
        <v>0</v>
      </c>
      <c r="P32" s="276">
        <f>+'ATT SUCC 2'!Y27</f>
        <v>0</v>
      </c>
      <c r="R32" s="29" t="s">
        <v>156</v>
      </c>
      <c r="S32" s="31"/>
      <c r="T32" s="30"/>
      <c r="U32" s="394">
        <f>SUM(O10:P34)</f>
        <v>0</v>
      </c>
    </row>
    <row r="33" spans="1:21" ht="16.5" thickBot="1" x14ac:dyDescent="0.3">
      <c r="A33" s="113">
        <f>+'PRE-FEST.'!D34</f>
        <v>0</v>
      </c>
      <c r="B33" s="127" t="s">
        <v>115</v>
      </c>
      <c r="C33" s="229">
        <f>+'PRE-FEST.'!AK34+STRAORD.!T26+SOST.COLL.!BD27</f>
        <v>0</v>
      </c>
      <c r="D33" s="237">
        <f>+SOST.COLL.!BD27</f>
        <v>0</v>
      </c>
      <c r="E33" s="265">
        <f>+'PRE-FEST.'!F34</f>
        <v>0</v>
      </c>
      <c r="F33" s="237">
        <f>+'PRE-FEST.'!I34</f>
        <v>0</v>
      </c>
      <c r="G33" s="237"/>
      <c r="H33" s="243">
        <f>+'PRE-FEST.'!J34</f>
        <v>0</v>
      </c>
      <c r="I33" s="243"/>
      <c r="J33" s="244">
        <f>+'PRE-FEST.'!L34</f>
        <v>0</v>
      </c>
      <c r="K33" s="245">
        <f>+PERMESSI!AH26</f>
        <v>0</v>
      </c>
      <c r="L33" s="267" t="str">
        <f t="shared" si="0"/>
        <v xml:space="preserve"> </v>
      </c>
      <c r="M33" s="274">
        <f t="shared" si="1"/>
        <v>0</v>
      </c>
      <c r="N33" s="246">
        <f t="shared" si="3"/>
        <v>0</v>
      </c>
      <c r="O33" s="294">
        <f>+'ATT SUCC 1'!Y28</f>
        <v>0</v>
      </c>
      <c r="P33" s="276">
        <f>+'ATT SUCC 2'!Y28</f>
        <v>0</v>
      </c>
      <c r="R33" s="29" t="s">
        <v>52</v>
      </c>
      <c r="S33" s="30"/>
      <c r="T33" s="32"/>
      <c r="U33" s="394">
        <f>SUM(N10:N34)</f>
        <v>0</v>
      </c>
    </row>
    <row r="34" spans="1:21" ht="16.5" thickBot="1" x14ac:dyDescent="0.3">
      <c r="A34" s="114">
        <f>+'PRE-FEST.'!D35</f>
        <v>0</v>
      </c>
      <c r="B34" s="128" t="s">
        <v>116</v>
      </c>
      <c r="C34" s="230">
        <f>+'PRE-FEST.'!AK35+STRAORD.!T27+SOST.COLL.!BD28</f>
        <v>0</v>
      </c>
      <c r="D34" s="238">
        <f>+SOST.COLL.!BD28</f>
        <v>0</v>
      </c>
      <c r="E34" s="387">
        <f>+'PRE-FEST.'!F35</f>
        <v>0</v>
      </c>
      <c r="F34" s="388">
        <f>+'PRE-FEST.'!I35</f>
        <v>0</v>
      </c>
      <c r="G34" s="388"/>
      <c r="H34" s="262">
        <f>+'PRE-FEST.'!J35</f>
        <v>0</v>
      </c>
      <c r="I34" s="262"/>
      <c r="J34" s="389">
        <f>+'PRE-FEST.'!L35</f>
        <v>0</v>
      </c>
      <c r="K34" s="390">
        <f>+PERMESSI!AH27</f>
        <v>0</v>
      </c>
      <c r="L34" s="391" t="str">
        <f t="shared" si="0"/>
        <v xml:space="preserve"> </v>
      </c>
      <c r="M34" s="392">
        <f t="shared" si="1"/>
        <v>0</v>
      </c>
      <c r="N34" s="250">
        <f t="shared" si="3"/>
        <v>0</v>
      </c>
      <c r="O34" s="263">
        <f>+'ATT SUCC 1'!Y29</f>
        <v>0</v>
      </c>
      <c r="P34" s="277">
        <f>+'ATT SUCC 2'!Y29</f>
        <v>0</v>
      </c>
      <c r="R34" s="26"/>
      <c r="S34" s="33"/>
      <c r="T34" s="395" t="s">
        <v>162</v>
      </c>
      <c r="U34" s="394">
        <f>IF(U33&lt;0,U31,+U31-U32-U33)</f>
        <v>0</v>
      </c>
    </row>
    <row r="35" spans="1:21" ht="15.75" customHeight="1" thickTop="1" x14ac:dyDescent="0.25">
      <c r="A35" s="125">
        <f>+'PRE-FEST.'!D36</f>
        <v>0</v>
      </c>
      <c r="B35" s="129" t="s">
        <v>65</v>
      </c>
      <c r="C35" s="231">
        <f>+'PRE-FEST.'!AK36+STRAORD.!T28+SOST.COLL.!BD29</f>
        <v>0</v>
      </c>
      <c r="D35" s="112"/>
      <c r="E35" s="381">
        <f>+'PRE-FEST.'!F36</f>
        <v>0</v>
      </c>
      <c r="F35" s="382">
        <f>+'PRE-FEST.'!I36</f>
        <v>0</v>
      </c>
      <c r="G35" s="382"/>
      <c r="H35" s="260">
        <f>+'PRE-FEST.'!J36</f>
        <v>0</v>
      </c>
      <c r="I35" s="260"/>
      <c r="J35" s="383">
        <f>+'PRE-FEST.'!L36</f>
        <v>0</v>
      </c>
      <c r="K35" s="384">
        <f>+PERMESSI!AH28</f>
        <v>0</v>
      </c>
      <c r="L35" s="385" t="str">
        <f t="shared" si="0"/>
        <v xml:space="preserve"> </v>
      </c>
      <c r="M35" s="386">
        <f t="shared" si="1"/>
        <v>0</v>
      </c>
      <c r="N35" s="255">
        <f t="shared" si="2"/>
        <v>0</v>
      </c>
      <c r="O35" s="551" t="s">
        <v>172</v>
      </c>
      <c r="P35" s="552"/>
      <c r="Q35" s="35"/>
      <c r="T35" s="526" t="str">
        <f>IF(AND(U31=0,OR(U32&gt;0,U33&gt;0)),"INSERIRE BUDGET",IF(U33&gt;(U31+U32),"HAI SUPERATO IL  BUDGET !!"," "))</f>
        <v xml:space="preserve"> </v>
      </c>
      <c r="U35" s="526"/>
    </row>
    <row r="36" spans="1:21" ht="15.75" x14ac:dyDescent="0.25">
      <c r="A36" s="115">
        <f>+'PRE-FEST.'!D37</f>
        <v>0</v>
      </c>
      <c r="B36" s="130" t="s">
        <v>66</v>
      </c>
      <c r="C36" s="229">
        <f>+'PRE-FEST.'!AK37+STRAORD.!T29+SOST.COLL.!BD30</f>
        <v>0</v>
      </c>
      <c r="D36" s="88"/>
      <c r="E36" s="265">
        <f>+'PRE-FEST.'!F37</f>
        <v>0</v>
      </c>
      <c r="F36" s="237">
        <f>+'PRE-FEST.'!I37</f>
        <v>0</v>
      </c>
      <c r="G36" s="237"/>
      <c r="H36" s="243">
        <f>+'PRE-FEST.'!J37</f>
        <v>0</v>
      </c>
      <c r="I36" s="243"/>
      <c r="J36" s="244">
        <f>+'PRE-FEST.'!L37</f>
        <v>0</v>
      </c>
      <c r="K36" s="245">
        <f>+PERMESSI!AH29</f>
        <v>0</v>
      </c>
      <c r="L36" s="267" t="str">
        <f t="shared" si="0"/>
        <v xml:space="preserve"> </v>
      </c>
      <c r="M36" s="274">
        <f t="shared" si="1"/>
        <v>0</v>
      </c>
      <c r="N36" s="256">
        <f t="shared" si="2"/>
        <v>0</v>
      </c>
      <c r="O36" s="553"/>
      <c r="P36" s="554"/>
      <c r="R36" s="34"/>
      <c r="T36" s="526"/>
      <c r="U36" s="526"/>
    </row>
    <row r="37" spans="1:21" ht="16.5" thickBot="1" x14ac:dyDescent="0.3">
      <c r="A37" s="115">
        <f>+'PRE-FEST.'!D38</f>
        <v>0</v>
      </c>
      <c r="B37" s="130" t="s">
        <v>67</v>
      </c>
      <c r="C37" s="229">
        <f>+'PRE-FEST.'!AK38+STRAORD.!T30+SOST.COLL.!BD31</f>
        <v>0</v>
      </c>
      <c r="D37" s="88"/>
      <c r="E37" s="265">
        <f>+'PRE-FEST.'!F38</f>
        <v>0</v>
      </c>
      <c r="F37" s="237">
        <f>+'PRE-FEST.'!I38</f>
        <v>0</v>
      </c>
      <c r="G37" s="237"/>
      <c r="H37" s="243">
        <f>+'PRE-FEST.'!J38</f>
        <v>0</v>
      </c>
      <c r="I37" s="243"/>
      <c r="J37" s="244">
        <f>+'PRE-FEST.'!L38</f>
        <v>0</v>
      </c>
      <c r="K37" s="245">
        <f>+PERMESSI!AH30</f>
        <v>0</v>
      </c>
      <c r="L37" s="267" t="str">
        <f t="shared" si="0"/>
        <v xml:space="preserve"> </v>
      </c>
      <c r="M37" s="274">
        <f t="shared" si="1"/>
        <v>0</v>
      </c>
      <c r="N37" s="256">
        <f t="shared" si="2"/>
        <v>0</v>
      </c>
      <c r="O37" s="553"/>
      <c r="P37" s="554"/>
    </row>
    <row r="38" spans="1:21" ht="16.5" thickBot="1" x14ac:dyDescent="0.3">
      <c r="A38" s="115">
        <f>+'PRE-FEST.'!D39</f>
        <v>0</v>
      </c>
      <c r="B38" s="130" t="s">
        <v>69</v>
      </c>
      <c r="C38" s="229">
        <f>+'PRE-FEST.'!AK39+STRAORD.!T31+SOST.COLL.!BD32</f>
        <v>0</v>
      </c>
      <c r="D38" s="88"/>
      <c r="E38" s="265">
        <f>+'PRE-FEST.'!F39</f>
        <v>0</v>
      </c>
      <c r="F38" s="237">
        <f>+'PRE-FEST.'!I39</f>
        <v>0</v>
      </c>
      <c r="G38" s="237"/>
      <c r="H38" s="243">
        <f>+'PRE-FEST.'!J39</f>
        <v>0</v>
      </c>
      <c r="I38" s="243"/>
      <c r="J38" s="244">
        <f>+'PRE-FEST.'!L39</f>
        <v>0</v>
      </c>
      <c r="K38" s="245">
        <f>+PERMESSI!AH31</f>
        <v>0</v>
      </c>
      <c r="L38" s="267" t="str">
        <f t="shared" si="0"/>
        <v xml:space="preserve"> </v>
      </c>
      <c r="M38" s="274">
        <f t="shared" si="1"/>
        <v>0</v>
      </c>
      <c r="N38" s="256">
        <f t="shared" si="2"/>
        <v>0</v>
      </c>
      <c r="O38" s="553"/>
      <c r="P38" s="554"/>
      <c r="R38" s="536" t="s">
        <v>131</v>
      </c>
      <c r="S38" s="537"/>
      <c r="T38" s="537"/>
      <c r="U38" s="538"/>
    </row>
    <row r="39" spans="1:21" ht="15.75" x14ac:dyDescent="0.25">
      <c r="A39" s="115">
        <f>+'PRE-FEST.'!D40</f>
        <v>0</v>
      </c>
      <c r="B39" s="130" t="s">
        <v>70</v>
      </c>
      <c r="C39" s="229">
        <f>+'PRE-FEST.'!AK40+STRAORD.!T32+SOST.COLL.!BD33</f>
        <v>0</v>
      </c>
      <c r="D39" s="88"/>
      <c r="E39" s="265">
        <f>+'PRE-FEST.'!F40</f>
        <v>0</v>
      </c>
      <c r="F39" s="237">
        <f>+'PRE-FEST.'!I40</f>
        <v>0</v>
      </c>
      <c r="G39" s="237"/>
      <c r="H39" s="243">
        <f>+'PRE-FEST.'!J40</f>
        <v>0</v>
      </c>
      <c r="I39" s="243"/>
      <c r="J39" s="244">
        <f>+'PRE-FEST.'!L40</f>
        <v>0</v>
      </c>
      <c r="K39" s="245">
        <f>+PERMESSI!AH32</f>
        <v>0</v>
      </c>
      <c r="L39" s="267" t="str">
        <f t="shared" si="0"/>
        <v xml:space="preserve"> </v>
      </c>
      <c r="M39" s="274">
        <f t="shared" si="1"/>
        <v>0</v>
      </c>
      <c r="N39" s="256">
        <f t="shared" si="2"/>
        <v>0</v>
      </c>
      <c r="O39" s="553"/>
      <c r="P39" s="554"/>
      <c r="Q39" s="18"/>
      <c r="R39" s="29" t="s">
        <v>49</v>
      </c>
      <c r="S39" s="31"/>
      <c r="T39" s="30"/>
      <c r="U39" s="398"/>
    </row>
    <row r="40" spans="1:21" ht="15.75" x14ac:dyDescent="0.25">
      <c r="A40" s="115">
        <f>+'PRE-FEST.'!D41</f>
        <v>0</v>
      </c>
      <c r="B40" s="131" t="s">
        <v>71</v>
      </c>
      <c r="C40" s="229">
        <f>+'PRE-FEST.'!AK41+STRAORD.!T33+SOST.COLL.!BD34</f>
        <v>0</v>
      </c>
      <c r="D40" s="88"/>
      <c r="E40" s="265">
        <f>+'PRE-FEST.'!F41</f>
        <v>0</v>
      </c>
      <c r="F40" s="237">
        <f>+'PRE-FEST.'!I41</f>
        <v>0</v>
      </c>
      <c r="G40" s="237"/>
      <c r="H40" s="243">
        <f>+'PRE-FEST.'!J41</f>
        <v>0</v>
      </c>
      <c r="I40" s="247"/>
      <c r="J40" s="244">
        <f>+'PRE-FEST.'!L41</f>
        <v>0</v>
      </c>
      <c r="K40" s="245">
        <f>+PERMESSI!AH33</f>
        <v>0</v>
      </c>
      <c r="L40" s="267" t="str">
        <f t="shared" si="0"/>
        <v xml:space="preserve"> </v>
      </c>
      <c r="M40" s="274">
        <f t="shared" si="1"/>
        <v>0</v>
      </c>
      <c r="N40" s="242">
        <f t="shared" si="2"/>
        <v>0</v>
      </c>
      <c r="O40" s="468"/>
      <c r="P40" s="469"/>
      <c r="R40" s="29" t="s">
        <v>68</v>
      </c>
      <c r="S40" s="31"/>
      <c r="T40" s="30"/>
      <c r="U40" s="398"/>
    </row>
    <row r="41" spans="1:21" ht="16.5" thickBot="1" x14ac:dyDescent="0.3">
      <c r="A41" s="115">
        <f>+'PRE-FEST.'!D42</f>
        <v>0</v>
      </c>
      <c r="B41" s="130" t="s">
        <v>72</v>
      </c>
      <c r="C41" s="232">
        <f>+'PRE-FEST.'!AK42+STRAORD.!T34+SOST.COLL.!BD35</f>
        <v>0</v>
      </c>
      <c r="D41" s="89"/>
      <c r="E41" s="265">
        <f>+'PRE-FEST.'!F42</f>
        <v>0</v>
      </c>
      <c r="F41" s="237">
        <f>+'PRE-FEST.'!I42</f>
        <v>0</v>
      </c>
      <c r="G41" s="237"/>
      <c r="H41" s="243">
        <f>+'PRE-FEST.'!J42</f>
        <v>0</v>
      </c>
      <c r="I41" s="243"/>
      <c r="J41" s="244">
        <f>+'PRE-FEST.'!L42</f>
        <v>0</v>
      </c>
      <c r="K41" s="245">
        <f>+PERMESSI!AH34</f>
        <v>0</v>
      </c>
      <c r="L41" s="267" t="str">
        <f t="shared" si="0"/>
        <v xml:space="preserve"> </v>
      </c>
      <c r="M41" s="274">
        <f t="shared" si="1"/>
        <v>0</v>
      </c>
      <c r="N41" s="257">
        <f t="shared" si="2"/>
        <v>0</v>
      </c>
      <c r="O41" s="468"/>
      <c r="P41" s="469"/>
      <c r="Q41" s="35"/>
      <c r="R41" s="29" t="s">
        <v>52</v>
      </c>
      <c r="S41" s="30"/>
      <c r="T41" s="32"/>
      <c r="U41" s="396">
        <f>SUM(N35:N42)</f>
        <v>0</v>
      </c>
    </row>
    <row r="42" spans="1:21" ht="16.5" thickBot="1" x14ac:dyDescent="0.3">
      <c r="A42" s="115">
        <f>+'PRE-FEST.'!D43</f>
        <v>0</v>
      </c>
      <c r="B42" s="131" t="s">
        <v>73</v>
      </c>
      <c r="C42" s="232">
        <f>+'PRE-FEST.'!AK43+STRAORD.!T35+SOST.COLL.!BD36</f>
        <v>0</v>
      </c>
      <c r="D42" s="89"/>
      <c r="E42" s="265">
        <f>+'PRE-FEST.'!F43</f>
        <v>0</v>
      </c>
      <c r="F42" s="237">
        <f>+'PRE-FEST.'!I43</f>
        <v>0</v>
      </c>
      <c r="G42" s="237"/>
      <c r="H42" s="243">
        <f>+'PRE-FEST.'!J43</f>
        <v>0</v>
      </c>
      <c r="I42" s="258"/>
      <c r="J42" s="244">
        <f>+'PRE-FEST.'!L43</f>
        <v>0</v>
      </c>
      <c r="K42" s="245">
        <f>+PERMESSI!AH35</f>
        <v>0</v>
      </c>
      <c r="L42" s="267" t="str">
        <f t="shared" si="0"/>
        <v xml:space="preserve"> </v>
      </c>
      <c r="M42" s="274">
        <f t="shared" si="1"/>
        <v>0</v>
      </c>
      <c r="N42" s="259">
        <f t="shared" si="2"/>
        <v>0</v>
      </c>
      <c r="O42" s="90"/>
      <c r="P42" s="91"/>
      <c r="R42" s="26"/>
      <c r="S42" s="33"/>
      <c r="T42" s="397" t="s">
        <v>162</v>
      </c>
      <c r="U42" s="396">
        <f>+U39-U40-U41</f>
        <v>0</v>
      </c>
    </row>
    <row r="43" spans="1:21" ht="16.5" thickTop="1" x14ac:dyDescent="0.25">
      <c r="A43" s="115">
        <f>+'PRE-FEST.'!D44</f>
        <v>0</v>
      </c>
      <c r="B43" s="130" t="s">
        <v>122</v>
      </c>
      <c r="C43" s="233">
        <f>+'PRE-FEST.'!AK44+STRAORD.!T36+SOST.COLL.!BD37</f>
        <v>0</v>
      </c>
      <c r="D43" s="89"/>
      <c r="E43" s="265">
        <f>+'PRE-FEST.'!F44</f>
        <v>0</v>
      </c>
      <c r="F43" s="237">
        <f>+'PRE-FEST.'!I44</f>
        <v>0</v>
      </c>
      <c r="G43" s="237"/>
      <c r="H43" s="243">
        <f>+'PRE-FEST.'!J44</f>
        <v>0</v>
      </c>
      <c r="I43" s="260"/>
      <c r="J43" s="244">
        <f>+'PRE-FEST.'!L44</f>
        <v>0</v>
      </c>
      <c r="K43" s="245">
        <f>+PERMESSI!AH36</f>
        <v>0</v>
      </c>
      <c r="L43" s="267" t="str">
        <f t="shared" si="0"/>
        <v xml:space="preserve"> </v>
      </c>
      <c r="M43" s="274">
        <f t="shared" si="1"/>
        <v>0</v>
      </c>
      <c r="N43" s="246">
        <f t="shared" si="2"/>
        <v>0</v>
      </c>
      <c r="O43" s="90"/>
      <c r="P43" s="91"/>
      <c r="T43" s="526" t="str">
        <f>IF(AND(U39=0,OR(U40&gt;0,U41&gt;0)),"INSERIRE BUDGET",IF(U41&gt;(U39+U40),"HAI SUPERATO IL  BUDGET !!"," "))</f>
        <v xml:space="preserve"> </v>
      </c>
      <c r="U43" s="526"/>
    </row>
    <row r="44" spans="1:21" ht="15.75" x14ac:dyDescent="0.25">
      <c r="A44" s="115">
        <f>+'PRE-FEST.'!D45</f>
        <v>0</v>
      </c>
      <c r="B44" s="130" t="s">
        <v>123</v>
      </c>
      <c r="C44" s="233">
        <f>+'PRE-FEST.'!AK45+STRAORD.!T37+SOST.COLL.!BD38</f>
        <v>0</v>
      </c>
      <c r="D44" s="89"/>
      <c r="E44" s="265">
        <f>+'PRE-FEST.'!F45</f>
        <v>0</v>
      </c>
      <c r="F44" s="237">
        <f>+'PRE-FEST.'!I45</f>
        <v>0</v>
      </c>
      <c r="G44" s="237"/>
      <c r="H44" s="243">
        <f>+'PRE-FEST.'!J45</f>
        <v>0</v>
      </c>
      <c r="I44" s="243"/>
      <c r="J44" s="244">
        <f>+'PRE-FEST.'!L45</f>
        <v>0</v>
      </c>
      <c r="K44" s="245">
        <f>+PERMESSI!AH37</f>
        <v>0</v>
      </c>
      <c r="L44" s="267" t="str">
        <f t="shared" si="0"/>
        <v xml:space="preserve"> </v>
      </c>
      <c r="M44" s="274">
        <f t="shared" si="1"/>
        <v>0</v>
      </c>
      <c r="N44" s="246">
        <f t="shared" si="2"/>
        <v>0</v>
      </c>
      <c r="O44" s="90"/>
      <c r="P44" s="91"/>
      <c r="T44" s="526"/>
      <c r="U44" s="526"/>
    </row>
    <row r="45" spans="1:21" ht="15.75" x14ac:dyDescent="0.25">
      <c r="A45" s="115">
        <f>+'PRE-FEST.'!D46</f>
        <v>0</v>
      </c>
      <c r="B45" s="130" t="s">
        <v>124</v>
      </c>
      <c r="C45" s="233">
        <f>+'PRE-FEST.'!AK46+STRAORD.!T38+SOST.COLL.!BD39</f>
        <v>0</v>
      </c>
      <c r="D45" s="89"/>
      <c r="E45" s="265">
        <f>+'PRE-FEST.'!F46</f>
        <v>0</v>
      </c>
      <c r="F45" s="237">
        <f>+'PRE-FEST.'!I46</f>
        <v>0</v>
      </c>
      <c r="G45" s="237"/>
      <c r="H45" s="243">
        <f>+'PRE-FEST.'!J46</f>
        <v>0</v>
      </c>
      <c r="I45" s="243"/>
      <c r="J45" s="244">
        <f>+'PRE-FEST.'!L46</f>
        <v>0</v>
      </c>
      <c r="K45" s="245">
        <f>+PERMESSI!AH38</f>
        <v>0</v>
      </c>
      <c r="L45" s="267" t="str">
        <f t="shared" si="0"/>
        <v xml:space="preserve"> </v>
      </c>
      <c r="M45" s="274">
        <f t="shared" si="1"/>
        <v>0</v>
      </c>
      <c r="N45" s="246">
        <f t="shared" si="2"/>
        <v>0</v>
      </c>
      <c r="O45" s="90"/>
      <c r="P45" s="91"/>
    </row>
    <row r="46" spans="1:21" ht="16.5" thickBot="1" x14ac:dyDescent="0.3">
      <c r="A46" s="116">
        <f>+'PRE-FEST.'!D47</f>
        <v>0</v>
      </c>
      <c r="B46" s="131" t="s">
        <v>125</v>
      </c>
      <c r="C46" s="234">
        <f>+'PRE-FEST.'!AK47+STRAORD.!T39+SOST.COLL.!BD40</f>
        <v>0</v>
      </c>
      <c r="D46" s="89"/>
      <c r="E46" s="387">
        <f>+'PRE-FEST.'!F47</f>
        <v>0</v>
      </c>
      <c r="F46" s="238">
        <f>+'PRE-FEST.'!I47</f>
        <v>0</v>
      </c>
      <c r="G46" s="238"/>
      <c r="H46" s="247">
        <f>+'PRE-FEST.'!J47</f>
        <v>0</v>
      </c>
      <c r="I46" s="247"/>
      <c r="J46" s="248">
        <f>+'PRE-FEST.'!L47</f>
        <v>0</v>
      </c>
      <c r="K46" s="249">
        <f>+PERMESSI!AH39</f>
        <v>0</v>
      </c>
      <c r="L46" s="391" t="str">
        <f t="shared" si="0"/>
        <v xml:space="preserve"> </v>
      </c>
      <c r="M46" s="392">
        <f t="shared" si="1"/>
        <v>0</v>
      </c>
      <c r="N46" s="250">
        <f t="shared" si="2"/>
        <v>0</v>
      </c>
      <c r="O46" s="90"/>
      <c r="P46" s="91"/>
    </row>
    <row r="47" spans="1:21" ht="16.5" thickTop="1" x14ac:dyDescent="0.25">
      <c r="A47" s="417">
        <f>+'PRE-FEST.'!D48</f>
        <v>0</v>
      </c>
      <c r="B47" s="129" t="s">
        <v>75</v>
      </c>
      <c r="C47" s="235">
        <f>+'PRE-FEST.'!AK48+STRAORD.!T40+SOST.COLL.!BD41</f>
        <v>0</v>
      </c>
      <c r="D47" s="89"/>
      <c r="E47" s="381">
        <f>+'PRE-FEST.'!F48</f>
        <v>0</v>
      </c>
      <c r="F47" s="251">
        <f>+'PRE-FEST.'!I48</f>
        <v>0</v>
      </c>
      <c r="G47" s="251"/>
      <c r="H47" s="252">
        <f>+'PRE-FEST.'!J48</f>
        <v>0</v>
      </c>
      <c r="I47" s="252"/>
      <c r="J47" s="253">
        <f>+'PRE-FEST.'!L48</f>
        <v>0</v>
      </c>
      <c r="K47" s="254">
        <f>+PERMESSI!AH40</f>
        <v>0</v>
      </c>
      <c r="L47" s="385" t="str">
        <f t="shared" si="0"/>
        <v xml:space="preserve"> </v>
      </c>
      <c r="M47" s="386">
        <f t="shared" si="1"/>
        <v>0</v>
      </c>
      <c r="N47" s="261">
        <f t="shared" si="2"/>
        <v>0</v>
      </c>
      <c r="O47" s="90"/>
      <c r="P47" s="91"/>
    </row>
    <row r="48" spans="1:21" ht="15.75" x14ac:dyDescent="0.25">
      <c r="A48" s="113">
        <f>+'PRE-FEST.'!D49</f>
        <v>0</v>
      </c>
      <c r="B48" s="130" t="s">
        <v>76</v>
      </c>
      <c r="C48" s="233">
        <f>+'PRE-FEST.'!AK49+STRAORD.!T41+SOST.COLL.!BD42</f>
        <v>0</v>
      </c>
      <c r="D48" s="89"/>
      <c r="E48" s="265">
        <f>+'PRE-FEST.'!F49</f>
        <v>0</v>
      </c>
      <c r="F48" s="237">
        <f>+'PRE-FEST.'!I49</f>
        <v>0</v>
      </c>
      <c r="G48" s="237"/>
      <c r="H48" s="243">
        <f>+'PRE-FEST.'!J49</f>
        <v>0</v>
      </c>
      <c r="I48" s="243"/>
      <c r="J48" s="244">
        <f>+'PRE-FEST.'!L49</f>
        <v>0</v>
      </c>
      <c r="K48" s="245">
        <f>+PERMESSI!AH41</f>
        <v>0</v>
      </c>
      <c r="L48" s="267" t="str">
        <f t="shared" si="0"/>
        <v xml:space="preserve"> </v>
      </c>
      <c r="M48" s="274">
        <f t="shared" si="1"/>
        <v>0</v>
      </c>
      <c r="N48" s="246">
        <f t="shared" si="2"/>
        <v>0</v>
      </c>
      <c r="O48" s="90"/>
      <c r="P48" s="91"/>
    </row>
    <row r="49" spans="1:21" ht="15.75" x14ac:dyDescent="0.25">
      <c r="A49" s="113">
        <f>+'PRE-FEST.'!D50</f>
        <v>0</v>
      </c>
      <c r="B49" s="130" t="s">
        <v>77</v>
      </c>
      <c r="C49" s="233">
        <f>+'PRE-FEST.'!AK50+STRAORD.!T42+SOST.COLL.!BD43</f>
        <v>0</v>
      </c>
      <c r="D49" s="89"/>
      <c r="E49" s="265">
        <f>+'PRE-FEST.'!F50</f>
        <v>0</v>
      </c>
      <c r="F49" s="237">
        <f>+'PRE-FEST.'!I50</f>
        <v>0</v>
      </c>
      <c r="G49" s="237"/>
      <c r="H49" s="243">
        <f>+'PRE-FEST.'!J50</f>
        <v>0</v>
      </c>
      <c r="I49" s="243"/>
      <c r="J49" s="244">
        <f>+'PRE-FEST.'!L50</f>
        <v>0</v>
      </c>
      <c r="K49" s="245">
        <f>+PERMESSI!AH42</f>
        <v>0</v>
      </c>
      <c r="L49" s="267" t="str">
        <f t="shared" si="0"/>
        <v xml:space="preserve"> </v>
      </c>
      <c r="M49" s="274">
        <f t="shared" si="1"/>
        <v>0</v>
      </c>
      <c r="N49" s="246">
        <f t="shared" si="2"/>
        <v>0</v>
      </c>
      <c r="O49" s="90"/>
      <c r="P49" s="91"/>
    </row>
    <row r="50" spans="1:21" ht="15.75" x14ac:dyDescent="0.25">
      <c r="A50" s="113">
        <f>+'PRE-FEST.'!D51</f>
        <v>0</v>
      </c>
      <c r="B50" s="130" t="s">
        <v>78</v>
      </c>
      <c r="C50" s="233">
        <f>+'PRE-FEST.'!AK51+STRAORD.!T43+SOST.COLL.!BD44</f>
        <v>0</v>
      </c>
      <c r="D50" s="89"/>
      <c r="E50" s="265">
        <f>+'PRE-FEST.'!F51</f>
        <v>0</v>
      </c>
      <c r="F50" s="237">
        <f>+'PRE-FEST.'!I51</f>
        <v>0</v>
      </c>
      <c r="G50" s="237"/>
      <c r="H50" s="243">
        <f>+'PRE-FEST.'!J51</f>
        <v>0</v>
      </c>
      <c r="I50" s="243"/>
      <c r="J50" s="244">
        <f>+'PRE-FEST.'!L51</f>
        <v>0</v>
      </c>
      <c r="K50" s="245">
        <f>+PERMESSI!AH43</f>
        <v>0</v>
      </c>
      <c r="L50" s="267" t="str">
        <f t="shared" si="0"/>
        <v xml:space="preserve"> </v>
      </c>
      <c r="M50" s="274">
        <f t="shared" si="1"/>
        <v>0</v>
      </c>
      <c r="N50" s="246">
        <f t="shared" si="2"/>
        <v>0</v>
      </c>
      <c r="O50" s="90"/>
      <c r="P50" s="91"/>
      <c r="Q50" s="35"/>
    </row>
    <row r="51" spans="1:21" ht="15.75" x14ac:dyDescent="0.25">
      <c r="A51" s="113">
        <f>+'PRE-FEST.'!D52</f>
        <v>0</v>
      </c>
      <c r="B51" s="130" t="s">
        <v>79</v>
      </c>
      <c r="C51" s="233">
        <f>+'PRE-FEST.'!AK52+STRAORD.!T44+SOST.COLL.!BD45</f>
        <v>0</v>
      </c>
      <c r="D51" s="89"/>
      <c r="E51" s="265">
        <f>+'PRE-FEST.'!F52</f>
        <v>0</v>
      </c>
      <c r="F51" s="237">
        <f>+'PRE-FEST.'!I52</f>
        <v>0</v>
      </c>
      <c r="G51" s="237"/>
      <c r="H51" s="243">
        <f>+'PRE-FEST.'!J52</f>
        <v>0</v>
      </c>
      <c r="I51" s="243"/>
      <c r="J51" s="244">
        <f>+'PRE-FEST.'!L52</f>
        <v>0</v>
      </c>
      <c r="K51" s="245">
        <f>+PERMESSI!AH44</f>
        <v>0</v>
      </c>
      <c r="L51" s="267" t="str">
        <f t="shared" si="0"/>
        <v xml:space="preserve"> </v>
      </c>
      <c r="M51" s="274">
        <f t="shared" si="1"/>
        <v>0</v>
      </c>
      <c r="N51" s="246">
        <f t="shared" si="2"/>
        <v>0</v>
      </c>
      <c r="O51" s="90"/>
      <c r="P51" s="91"/>
    </row>
    <row r="52" spans="1:21" ht="15.75" x14ac:dyDescent="0.25">
      <c r="A52" s="113">
        <f>+'PRE-FEST.'!D53</f>
        <v>0</v>
      </c>
      <c r="B52" s="130" t="s">
        <v>80</v>
      </c>
      <c r="C52" s="233">
        <f>+'PRE-FEST.'!AK53+STRAORD.!T45+SOST.COLL.!BD46</f>
        <v>0</v>
      </c>
      <c r="D52" s="89"/>
      <c r="E52" s="265">
        <f>+'PRE-FEST.'!F53</f>
        <v>0</v>
      </c>
      <c r="F52" s="237">
        <f>+'PRE-FEST.'!I53</f>
        <v>0</v>
      </c>
      <c r="G52" s="237"/>
      <c r="H52" s="243">
        <f>+'PRE-FEST.'!J53</f>
        <v>0</v>
      </c>
      <c r="I52" s="243"/>
      <c r="J52" s="244">
        <f>+'PRE-FEST.'!L53</f>
        <v>0</v>
      </c>
      <c r="K52" s="245">
        <f>+PERMESSI!AH45</f>
        <v>0</v>
      </c>
      <c r="L52" s="267" t="str">
        <f t="shared" si="0"/>
        <v xml:space="preserve"> </v>
      </c>
      <c r="M52" s="274">
        <f t="shared" si="1"/>
        <v>0</v>
      </c>
      <c r="N52" s="246">
        <f t="shared" si="2"/>
        <v>0</v>
      </c>
      <c r="O52" s="92"/>
      <c r="P52" s="91"/>
    </row>
    <row r="53" spans="1:21" ht="16.5" thickBot="1" x14ac:dyDescent="0.3">
      <c r="A53" s="113">
        <f>+'PRE-FEST.'!D54</f>
        <v>0</v>
      </c>
      <c r="B53" s="130" t="s">
        <v>81</v>
      </c>
      <c r="C53" s="233">
        <f>+'PRE-FEST.'!AK54+STRAORD.!T46+SOST.COLL.!BD47</f>
        <v>0</v>
      </c>
      <c r="D53" s="89"/>
      <c r="E53" s="265">
        <f>+'PRE-FEST.'!F54</f>
        <v>0</v>
      </c>
      <c r="F53" s="237">
        <f>+'PRE-FEST.'!I54</f>
        <v>0</v>
      </c>
      <c r="G53" s="237"/>
      <c r="H53" s="243">
        <f>+'PRE-FEST.'!J54</f>
        <v>0</v>
      </c>
      <c r="I53" s="262"/>
      <c r="J53" s="244">
        <f>+'PRE-FEST.'!L54</f>
        <v>0</v>
      </c>
      <c r="K53" s="245">
        <f>+PERMESSI!AH46</f>
        <v>0</v>
      </c>
      <c r="L53" s="267" t="str">
        <f t="shared" si="0"/>
        <v xml:space="preserve"> </v>
      </c>
      <c r="M53" s="274">
        <f t="shared" si="1"/>
        <v>0</v>
      </c>
      <c r="N53" s="246">
        <f t="shared" si="2"/>
        <v>0</v>
      </c>
      <c r="O53" s="92"/>
      <c r="P53" s="91"/>
    </row>
    <row r="54" spans="1:21" ht="17.25" thickTop="1" thickBot="1" x14ac:dyDescent="0.3">
      <c r="A54" s="113">
        <f>+'PRE-FEST.'!D55</f>
        <v>0</v>
      </c>
      <c r="B54" s="130" t="s">
        <v>126</v>
      </c>
      <c r="C54" s="233">
        <f>+'PRE-FEST.'!AK55+STRAORD.!T47+SOST.COLL.!BD48</f>
        <v>0</v>
      </c>
      <c r="D54" s="88"/>
      <c r="E54" s="265">
        <f>+'PRE-FEST.'!F55</f>
        <v>0</v>
      </c>
      <c r="F54" s="237">
        <f>+'PRE-FEST.'!I55</f>
        <v>0</v>
      </c>
      <c r="G54" s="237"/>
      <c r="H54" s="243">
        <f>+'PRE-FEST.'!J55</f>
        <v>0</v>
      </c>
      <c r="I54" s="263"/>
      <c r="J54" s="244">
        <f>+'PRE-FEST.'!L55</f>
        <v>0</v>
      </c>
      <c r="K54" s="245">
        <f>+PERMESSI!AH47</f>
        <v>0</v>
      </c>
      <c r="L54" s="267" t="str">
        <f t="shared" si="0"/>
        <v xml:space="preserve"> </v>
      </c>
      <c r="M54" s="274">
        <f t="shared" si="1"/>
        <v>0</v>
      </c>
      <c r="N54" s="246">
        <f t="shared" si="2"/>
        <v>0</v>
      </c>
      <c r="O54" s="92"/>
      <c r="P54" s="91"/>
      <c r="R54" s="536" t="s">
        <v>132</v>
      </c>
      <c r="S54" s="537"/>
      <c r="T54" s="537"/>
      <c r="U54" s="538"/>
    </row>
    <row r="55" spans="1:21" ht="15.75" x14ac:dyDescent="0.25">
      <c r="A55" s="113">
        <f>+'PRE-FEST.'!D56</f>
        <v>0</v>
      </c>
      <c r="B55" s="130" t="s">
        <v>127</v>
      </c>
      <c r="C55" s="233">
        <f>+'PRE-FEST.'!AK56+STRAORD.!T48+SOST.COLL.!BD49</f>
        <v>0</v>
      </c>
      <c r="D55" s="88"/>
      <c r="E55" s="265">
        <f>+'PRE-FEST.'!F56</f>
        <v>0</v>
      </c>
      <c r="F55" s="237">
        <f>+'PRE-FEST.'!I56</f>
        <v>0</v>
      </c>
      <c r="G55" s="237"/>
      <c r="H55" s="243">
        <f>+'PRE-FEST.'!J56</f>
        <v>0</v>
      </c>
      <c r="I55" s="263"/>
      <c r="J55" s="244">
        <f>+'PRE-FEST.'!L56</f>
        <v>0</v>
      </c>
      <c r="K55" s="245">
        <f>+PERMESSI!AH48</f>
        <v>0</v>
      </c>
      <c r="L55" s="267" t="str">
        <f t="shared" si="0"/>
        <v xml:space="preserve"> </v>
      </c>
      <c r="M55" s="274">
        <f t="shared" si="1"/>
        <v>0</v>
      </c>
      <c r="N55" s="246">
        <f t="shared" si="2"/>
        <v>0</v>
      </c>
      <c r="O55" s="92"/>
      <c r="P55" s="91"/>
      <c r="R55" s="29" t="s">
        <v>49</v>
      </c>
      <c r="S55" s="31"/>
      <c r="T55" s="30"/>
      <c r="U55" s="401"/>
    </row>
    <row r="56" spans="1:21" ht="15.75" x14ac:dyDescent="0.25">
      <c r="A56" s="113">
        <f>+'PRE-FEST.'!D57</f>
        <v>0</v>
      </c>
      <c r="B56" s="130" t="s">
        <v>128</v>
      </c>
      <c r="C56" s="233">
        <f>+'PRE-FEST.'!AK57+STRAORD.!T49+SOST.COLL.!BD50</f>
        <v>0</v>
      </c>
      <c r="D56" s="88"/>
      <c r="E56" s="265">
        <f>+'PRE-FEST.'!F57</f>
        <v>0</v>
      </c>
      <c r="F56" s="237">
        <f>+'PRE-FEST.'!I57</f>
        <v>0</v>
      </c>
      <c r="G56" s="237"/>
      <c r="H56" s="243">
        <f>+'PRE-FEST.'!J57</f>
        <v>0</v>
      </c>
      <c r="I56" s="263"/>
      <c r="J56" s="244">
        <f>+'PRE-FEST.'!L57</f>
        <v>0</v>
      </c>
      <c r="K56" s="245">
        <f>+PERMESSI!AH49</f>
        <v>0</v>
      </c>
      <c r="L56" s="267" t="str">
        <f t="shared" si="0"/>
        <v xml:space="preserve"> </v>
      </c>
      <c r="M56" s="274">
        <f t="shared" si="1"/>
        <v>0</v>
      </c>
      <c r="N56" s="246">
        <f t="shared" si="2"/>
        <v>0</v>
      </c>
      <c r="O56" s="92"/>
      <c r="P56" s="91"/>
      <c r="R56" s="29" t="s">
        <v>74</v>
      </c>
      <c r="S56" s="31"/>
      <c r="T56" s="30"/>
      <c r="U56" s="393"/>
    </row>
    <row r="57" spans="1:21" ht="16.5" thickBot="1" x14ac:dyDescent="0.3">
      <c r="A57" s="113">
        <f>+'PRE-FEST.'!D58</f>
        <v>0</v>
      </c>
      <c r="B57" s="130" t="s">
        <v>129</v>
      </c>
      <c r="C57" s="233">
        <f>+'PRE-FEST.'!AK58+STRAORD.!T50+SOST.COLL.!BD51</f>
        <v>0</v>
      </c>
      <c r="D57" s="88"/>
      <c r="E57" s="265">
        <f>+'PRE-FEST.'!F58</f>
        <v>0</v>
      </c>
      <c r="F57" s="237">
        <f>+'PRE-FEST.'!I58</f>
        <v>0</v>
      </c>
      <c r="G57" s="237"/>
      <c r="H57" s="243">
        <f>+'PRE-FEST.'!J58</f>
        <v>0</v>
      </c>
      <c r="I57" s="263"/>
      <c r="J57" s="244">
        <f>+'PRE-FEST.'!L58</f>
        <v>0</v>
      </c>
      <c r="K57" s="245">
        <f>+PERMESSI!AH50</f>
        <v>0</v>
      </c>
      <c r="L57" s="267" t="str">
        <f t="shared" si="0"/>
        <v xml:space="preserve"> </v>
      </c>
      <c r="M57" s="274">
        <f t="shared" si="1"/>
        <v>0</v>
      </c>
      <c r="N57" s="246">
        <f t="shared" si="2"/>
        <v>0</v>
      </c>
      <c r="O57" s="92"/>
      <c r="P57" s="91"/>
      <c r="R57" s="29" t="s">
        <v>52</v>
      </c>
      <c r="S57" s="30"/>
      <c r="T57" s="32"/>
      <c r="U57" s="399">
        <f>SUM(N43:N58)</f>
        <v>0</v>
      </c>
    </row>
    <row r="58" spans="1:21" ht="16.5" thickBot="1" x14ac:dyDescent="0.3">
      <c r="A58" s="113">
        <f>+'PRE-FEST.'!D59</f>
        <v>0</v>
      </c>
      <c r="B58" s="132" t="s">
        <v>130</v>
      </c>
      <c r="C58" s="232">
        <f>+'PRE-FEST.'!AK59+STRAORD.!T51+SOST.COLL.!BD52</f>
        <v>0</v>
      </c>
      <c r="D58" s="88"/>
      <c r="E58" s="265">
        <f>+'PRE-FEST.'!F59</f>
        <v>0</v>
      </c>
      <c r="F58" s="237">
        <f>+'PRE-FEST.'!I59</f>
        <v>0</v>
      </c>
      <c r="G58" s="237"/>
      <c r="H58" s="243">
        <f>+'PRE-FEST.'!J59</f>
        <v>0</v>
      </c>
      <c r="I58" s="263"/>
      <c r="J58" s="244">
        <f>+'PRE-FEST.'!L59</f>
        <v>0</v>
      </c>
      <c r="K58" s="245">
        <f>+PERMESSI!AH51</f>
        <v>0</v>
      </c>
      <c r="L58" s="267" t="str">
        <f t="shared" si="0"/>
        <v xml:space="preserve"> </v>
      </c>
      <c r="M58" s="274">
        <f t="shared" si="1"/>
        <v>0</v>
      </c>
      <c r="N58" s="246">
        <f t="shared" si="2"/>
        <v>0</v>
      </c>
      <c r="O58" s="93"/>
      <c r="P58" s="94"/>
      <c r="R58" s="26"/>
      <c r="S58" s="33"/>
      <c r="T58" s="400" t="s">
        <v>162</v>
      </c>
      <c r="U58" s="399">
        <f>+U55-U56-U57</f>
        <v>0</v>
      </c>
    </row>
    <row r="59" spans="1:21" ht="26.85" customHeight="1" x14ac:dyDescent="0.25">
      <c r="C59" s="39" t="s">
        <v>82</v>
      </c>
      <c r="D59" s="39"/>
      <c r="E59" s="39"/>
      <c r="F59" s="39"/>
      <c r="G59" s="39"/>
      <c r="H59" s="39"/>
      <c r="I59" s="39"/>
      <c r="J59" s="31"/>
      <c r="K59" s="117" t="s">
        <v>83</v>
      </c>
      <c r="L59" s="117"/>
      <c r="M59" s="31"/>
      <c r="T59" s="526" t="str">
        <f>IF(AND(U55=0,OR(U56&gt;0,U57&gt;0)),"INSERIRE BUDGET",IF(U57&gt;(U55+U56),"HAI SUPERATO IL  BUDGET !!"," "))</f>
        <v xml:space="preserve"> </v>
      </c>
      <c r="U59" s="526"/>
    </row>
    <row r="60" spans="1:21" ht="4.9000000000000004" customHeight="1" x14ac:dyDescent="0.25">
      <c r="T60" s="526"/>
      <c r="U60" s="526"/>
    </row>
    <row r="67" spans="18:21" ht="15.75" x14ac:dyDescent="0.25">
      <c r="R67" s="36"/>
      <c r="S67" s="36"/>
      <c r="T67" s="36"/>
      <c r="U67" s="36"/>
    </row>
    <row r="68" spans="18:21" x14ac:dyDescent="0.25">
      <c r="R68" s="1"/>
      <c r="T68" s="24"/>
      <c r="U68" s="37"/>
    </row>
  </sheetData>
  <sheetProtection algorithmName="SHA-512" hashValue="o65zshfQjMVmhnkyoBLohhKaAHGOrmNsELsOzm1+jIt6Y6PQ6CSqPMR6Uxl5HiYFe8vTBNKI+WBgGJWNbg53tQ==" saltValue="gSVJo6MK0Y57mtNVCc0RBQ==" spinCount="100000" sheet="1" objects="1" scenarios="1"/>
  <mergeCells count="12">
    <mergeCell ref="T35:U36"/>
    <mergeCell ref="T43:U44"/>
    <mergeCell ref="T59:U60"/>
    <mergeCell ref="C1:N3"/>
    <mergeCell ref="R38:U38"/>
    <mergeCell ref="R54:U54"/>
    <mergeCell ref="O5:P6"/>
    <mergeCell ref="B5:N5"/>
    <mergeCell ref="B6:N6"/>
    <mergeCell ref="R30:U30"/>
    <mergeCell ref="B7:N7"/>
    <mergeCell ref="O35:P39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>
      <selection activeCell="K2" sqref="K2:Q2"/>
    </sheetView>
  </sheetViews>
  <sheetFormatPr defaultRowHeight="15" x14ac:dyDescent="0.25"/>
  <cols>
    <col min="1" max="1" width="4.85546875" customWidth="1"/>
    <col min="2" max="2" width="29.140625" customWidth="1"/>
    <col min="3" max="3" width="8.85546875" customWidth="1"/>
    <col min="4" max="4" width="6.5703125" customWidth="1"/>
    <col min="5" max="5" width="8.85546875" customWidth="1"/>
    <col min="6" max="6" width="6.5703125" customWidth="1"/>
    <col min="7" max="7" width="8.85546875" customWidth="1"/>
    <col min="8" max="8" width="6.5703125" customWidth="1"/>
    <col min="9" max="9" width="8.85546875" customWidth="1"/>
    <col min="10" max="10" width="6.5703125" customWidth="1"/>
    <col min="11" max="11" width="8.85546875" customWidth="1"/>
    <col min="12" max="12" width="6.5703125" customWidth="1"/>
    <col min="13" max="13" width="8.85546875" customWidth="1"/>
    <col min="14" max="14" width="6.5703125" customWidth="1"/>
    <col min="15" max="15" width="8.85546875" customWidth="1"/>
    <col min="16" max="16" width="6.5703125" customWidth="1"/>
    <col min="17" max="17" width="8.85546875" customWidth="1"/>
    <col min="18" max="18" width="6.5703125" customWidth="1"/>
    <col min="19" max="19" width="8.85546875" customWidth="1"/>
    <col min="20" max="20" width="6.5703125" customWidth="1"/>
    <col min="21" max="21" width="8.85546875" customWidth="1"/>
    <col min="22" max="22" width="6.5703125" customWidth="1"/>
    <col min="23" max="23" width="8.85546875" customWidth="1"/>
    <col min="24" max="24" width="6.5703125" customWidth="1"/>
    <col min="25" max="25" width="12.5703125" customWidth="1"/>
    <col min="26" max="26" width="13.85546875" customWidth="1"/>
  </cols>
  <sheetData>
    <row r="1" spans="1:26" ht="9.75" customHeight="1" thickBot="1" x14ac:dyDescent="0.3">
      <c r="A1" s="564" t="s">
        <v>88</v>
      </c>
      <c r="B1" s="565"/>
      <c r="C1" s="570" t="s">
        <v>168</v>
      </c>
      <c r="D1" s="571"/>
      <c r="E1" s="571"/>
      <c r="F1" s="571"/>
      <c r="G1" s="572"/>
      <c r="H1" s="580" t="s">
        <v>159</v>
      </c>
      <c r="I1" s="557">
        <f>+'PRE-FEST.'!H6</f>
        <v>45016</v>
      </c>
      <c r="J1" s="558"/>
      <c r="M1" s="35"/>
    </row>
    <row r="2" spans="1:26" ht="18.600000000000001" customHeight="1" thickTop="1" thickBot="1" x14ac:dyDescent="0.3">
      <c r="A2" s="564"/>
      <c r="B2" s="565"/>
      <c r="C2" s="573"/>
      <c r="D2" s="574"/>
      <c r="E2" s="574"/>
      <c r="F2" s="574"/>
      <c r="G2" s="575"/>
      <c r="H2" s="581"/>
      <c r="I2" s="559"/>
      <c r="J2" s="560"/>
      <c r="K2" s="583" t="s">
        <v>173</v>
      </c>
      <c r="L2" s="584"/>
      <c r="M2" s="584"/>
      <c r="N2" s="584"/>
      <c r="O2" s="584"/>
      <c r="P2" s="584"/>
      <c r="Q2" s="584"/>
      <c r="R2" s="72"/>
      <c r="S2" s="72"/>
      <c r="T2" s="72"/>
      <c r="U2" s="72"/>
      <c r="V2" s="576" t="s">
        <v>89</v>
      </c>
      <c r="W2" s="577"/>
      <c r="X2" s="577"/>
      <c r="Y2" s="563">
        <v>3.5416666666666665</v>
      </c>
    </row>
    <row r="3" spans="1:26" ht="9" customHeight="1" thickTop="1" thickBot="1" x14ac:dyDescent="0.3">
      <c r="A3" s="564"/>
      <c r="B3" s="565"/>
      <c r="C3" s="573"/>
      <c r="D3" s="574"/>
      <c r="E3" s="574"/>
      <c r="F3" s="574"/>
      <c r="G3" s="575"/>
      <c r="H3" s="582"/>
      <c r="I3" s="561"/>
      <c r="J3" s="56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578"/>
      <c r="W3" s="579"/>
      <c r="X3" s="579"/>
      <c r="Y3" s="563"/>
    </row>
    <row r="4" spans="1:26" ht="40.5" customHeight="1" thickTop="1" thickBot="1" x14ac:dyDescent="0.5">
      <c r="A4" s="155" t="s">
        <v>99</v>
      </c>
      <c r="B4" s="74" t="s">
        <v>107</v>
      </c>
      <c r="C4" s="75" t="s">
        <v>32</v>
      </c>
      <c r="D4" s="75" t="s">
        <v>90</v>
      </c>
      <c r="E4" s="75" t="s">
        <v>32</v>
      </c>
      <c r="F4" s="75" t="s">
        <v>90</v>
      </c>
      <c r="G4" s="75" t="s">
        <v>32</v>
      </c>
      <c r="H4" s="295" t="s">
        <v>90</v>
      </c>
      <c r="I4" s="295" t="s">
        <v>32</v>
      </c>
      <c r="J4" s="295" t="s">
        <v>90</v>
      </c>
      <c r="K4" s="75" t="s">
        <v>32</v>
      </c>
      <c r="L4" s="75" t="s">
        <v>90</v>
      </c>
      <c r="M4" s="75" t="s">
        <v>32</v>
      </c>
      <c r="N4" s="75" t="s">
        <v>90</v>
      </c>
      <c r="O4" s="75" t="s">
        <v>32</v>
      </c>
      <c r="P4" s="75" t="s">
        <v>90</v>
      </c>
      <c r="Q4" s="75" t="s">
        <v>32</v>
      </c>
      <c r="R4" s="75" t="s">
        <v>90</v>
      </c>
      <c r="S4" s="75" t="s">
        <v>32</v>
      </c>
      <c r="T4" s="75" t="s">
        <v>90</v>
      </c>
      <c r="U4" s="75" t="s">
        <v>32</v>
      </c>
      <c r="V4" s="75" t="s">
        <v>90</v>
      </c>
      <c r="W4" s="75" t="s">
        <v>32</v>
      </c>
      <c r="X4" s="305" t="s">
        <v>90</v>
      </c>
      <c r="Y4" s="307" t="s">
        <v>33</v>
      </c>
      <c r="Z4" s="303"/>
    </row>
    <row r="5" spans="1:26" thickTop="1" thickBot="1" x14ac:dyDescent="0.5">
      <c r="A5" s="63">
        <f>+'PRE-FEST.'!C11</f>
        <v>1</v>
      </c>
      <c r="B5" s="297">
        <f>+'PRE-FEST.'!D11</f>
        <v>0</v>
      </c>
      <c r="C5" s="298"/>
      <c r="D5" s="299"/>
      <c r="E5" s="298"/>
      <c r="F5" s="299"/>
      <c r="G5" s="298"/>
      <c r="H5" s="299"/>
      <c r="I5" s="298"/>
      <c r="J5" s="299"/>
      <c r="K5" s="298"/>
      <c r="L5" s="299"/>
      <c r="M5" s="298"/>
      <c r="N5" s="299"/>
      <c r="O5" s="298"/>
      <c r="P5" s="299"/>
      <c r="Q5" s="298"/>
      <c r="R5" s="299"/>
      <c r="S5" s="298"/>
      <c r="T5" s="299"/>
      <c r="U5" s="298"/>
      <c r="V5" s="299"/>
      <c r="W5" s="298"/>
      <c r="X5" s="299"/>
      <c r="Y5" s="306">
        <f>+D5+F5+H5+J5+L5+N5+P5+R5+T5+V5+X5</f>
        <v>0</v>
      </c>
    </row>
    <row r="6" spans="1:26" ht="14.65" thickBot="1" x14ac:dyDescent="0.5">
      <c r="A6" s="73">
        <f>+'PRE-FEST.'!C12</f>
        <v>2</v>
      </c>
      <c r="B6" s="297">
        <f>+'PRE-FEST.'!D12</f>
        <v>0</v>
      </c>
      <c r="C6" s="300"/>
      <c r="D6" s="301"/>
      <c r="E6" s="300"/>
      <c r="F6" s="301"/>
      <c r="G6" s="300"/>
      <c r="H6" s="301"/>
      <c r="I6" s="300"/>
      <c r="J6" s="301"/>
      <c r="K6" s="300"/>
      <c r="L6" s="301"/>
      <c r="M6" s="300"/>
      <c r="N6" s="301"/>
      <c r="O6" s="300"/>
      <c r="P6" s="301"/>
      <c r="Q6" s="300"/>
      <c r="R6" s="301"/>
      <c r="S6" s="300"/>
      <c r="T6" s="301"/>
      <c r="U6" s="300"/>
      <c r="V6" s="301"/>
      <c r="W6" s="300"/>
      <c r="X6" s="301"/>
      <c r="Y6" s="226">
        <f t="shared" ref="Y6:Y29" si="0">+D6+F6+H6+J6+L6+N6+P6+R6+T6+V6+X6</f>
        <v>0</v>
      </c>
    </row>
    <row r="7" spans="1:26" ht="14.65" thickBot="1" x14ac:dyDescent="0.5">
      <c r="A7" s="73">
        <f>+'PRE-FEST.'!C13</f>
        <v>3</v>
      </c>
      <c r="B7" s="297">
        <f>+'PRE-FEST.'!D13</f>
        <v>0</v>
      </c>
      <c r="C7" s="300"/>
      <c r="D7" s="301"/>
      <c r="E7" s="300"/>
      <c r="F7" s="301"/>
      <c r="G7" s="300"/>
      <c r="H7" s="301"/>
      <c r="I7" s="300"/>
      <c r="J7" s="301"/>
      <c r="K7" s="300"/>
      <c r="L7" s="301"/>
      <c r="M7" s="300"/>
      <c r="N7" s="301"/>
      <c r="O7" s="300"/>
      <c r="P7" s="301"/>
      <c r="Q7" s="300"/>
      <c r="R7" s="301"/>
      <c r="S7" s="300"/>
      <c r="T7" s="301"/>
      <c r="U7" s="300"/>
      <c r="V7" s="301"/>
      <c r="W7" s="300"/>
      <c r="X7" s="301"/>
      <c r="Y7" s="226">
        <f t="shared" si="0"/>
        <v>0</v>
      </c>
    </row>
    <row r="8" spans="1:26" ht="14.65" thickBot="1" x14ac:dyDescent="0.5">
      <c r="A8" s="73">
        <f>+'PRE-FEST.'!C14</f>
        <v>4</v>
      </c>
      <c r="B8" s="297">
        <f>+'PRE-FEST.'!D14</f>
        <v>0</v>
      </c>
      <c r="C8" s="300"/>
      <c r="D8" s="301"/>
      <c r="E8" s="300"/>
      <c r="F8" s="301"/>
      <c r="G8" s="300"/>
      <c r="H8" s="301"/>
      <c r="I8" s="300"/>
      <c r="J8" s="301"/>
      <c r="K8" s="300"/>
      <c r="L8" s="301"/>
      <c r="M8" s="300"/>
      <c r="N8" s="301"/>
      <c r="O8" s="300"/>
      <c r="P8" s="301"/>
      <c r="Q8" s="300"/>
      <c r="R8" s="301"/>
      <c r="S8" s="300"/>
      <c r="T8" s="301"/>
      <c r="U8" s="300"/>
      <c r="V8" s="301"/>
      <c r="W8" s="300"/>
      <c r="X8" s="301"/>
      <c r="Y8" s="226">
        <f t="shared" si="0"/>
        <v>0</v>
      </c>
    </row>
    <row r="9" spans="1:26" ht="14.65" thickBot="1" x14ac:dyDescent="0.5">
      <c r="A9" s="73">
        <f>+'PRE-FEST.'!C15</f>
        <v>5</v>
      </c>
      <c r="B9" s="297">
        <f>+'PRE-FEST.'!D15</f>
        <v>0</v>
      </c>
      <c r="C9" s="300"/>
      <c r="D9" s="301"/>
      <c r="E9" s="300"/>
      <c r="F9" s="301"/>
      <c r="G9" s="300"/>
      <c r="H9" s="301"/>
      <c r="I9" s="300"/>
      <c r="J9" s="301"/>
      <c r="K9" s="300"/>
      <c r="L9" s="301"/>
      <c r="M9" s="300"/>
      <c r="N9" s="301"/>
      <c r="O9" s="300"/>
      <c r="P9" s="301"/>
      <c r="Q9" s="300"/>
      <c r="R9" s="301"/>
      <c r="S9" s="300"/>
      <c r="T9" s="301"/>
      <c r="U9" s="300"/>
      <c r="V9" s="301"/>
      <c r="W9" s="300"/>
      <c r="X9" s="301"/>
      <c r="Y9" s="226">
        <f t="shared" si="0"/>
        <v>0</v>
      </c>
    </row>
    <row r="10" spans="1:26" ht="14.65" thickBot="1" x14ac:dyDescent="0.5">
      <c r="A10" s="73">
        <f>+'PRE-FEST.'!C16</f>
        <v>6</v>
      </c>
      <c r="B10" s="297">
        <f>+'PRE-FEST.'!D16</f>
        <v>0</v>
      </c>
      <c r="C10" s="300"/>
      <c r="D10" s="301"/>
      <c r="E10" s="300"/>
      <c r="F10" s="301"/>
      <c r="G10" s="300"/>
      <c r="H10" s="301"/>
      <c r="I10" s="300"/>
      <c r="J10" s="301"/>
      <c r="K10" s="300"/>
      <c r="L10" s="301"/>
      <c r="M10" s="300"/>
      <c r="N10" s="301"/>
      <c r="O10" s="300"/>
      <c r="P10" s="301"/>
      <c r="Q10" s="300"/>
      <c r="R10" s="301"/>
      <c r="S10" s="300"/>
      <c r="T10" s="301"/>
      <c r="U10" s="300"/>
      <c r="V10" s="301"/>
      <c r="W10" s="300"/>
      <c r="X10" s="301"/>
      <c r="Y10" s="226">
        <f t="shared" si="0"/>
        <v>0</v>
      </c>
    </row>
    <row r="11" spans="1:26" ht="14.65" thickBot="1" x14ac:dyDescent="0.5">
      <c r="A11" s="73">
        <f>+'PRE-FEST.'!C17</f>
        <v>7</v>
      </c>
      <c r="B11" s="297">
        <f>+'PRE-FEST.'!D17</f>
        <v>0</v>
      </c>
      <c r="C11" s="300"/>
      <c r="D11" s="301"/>
      <c r="E11" s="300"/>
      <c r="F11" s="301"/>
      <c r="G11" s="300"/>
      <c r="H11" s="301"/>
      <c r="I11" s="300"/>
      <c r="J11" s="301"/>
      <c r="K11" s="300"/>
      <c r="L11" s="301"/>
      <c r="M11" s="300"/>
      <c r="N11" s="301"/>
      <c r="O11" s="300"/>
      <c r="P11" s="301"/>
      <c r="Q11" s="300"/>
      <c r="R11" s="301"/>
      <c r="S11" s="300"/>
      <c r="T11" s="301"/>
      <c r="U11" s="300"/>
      <c r="V11" s="301"/>
      <c r="W11" s="300"/>
      <c r="X11" s="301"/>
      <c r="Y11" s="226">
        <f t="shared" si="0"/>
        <v>0</v>
      </c>
    </row>
    <row r="12" spans="1:26" ht="14.65" thickBot="1" x14ac:dyDescent="0.5">
      <c r="A12" s="73">
        <f>+'PRE-FEST.'!C18</f>
        <v>8</v>
      </c>
      <c r="B12" s="297">
        <f>+'PRE-FEST.'!D18</f>
        <v>0</v>
      </c>
      <c r="C12" s="300"/>
      <c r="D12" s="301"/>
      <c r="E12" s="300"/>
      <c r="F12" s="301"/>
      <c r="G12" s="300"/>
      <c r="H12" s="301"/>
      <c r="I12" s="300"/>
      <c r="J12" s="301"/>
      <c r="K12" s="300"/>
      <c r="L12" s="301"/>
      <c r="M12" s="300"/>
      <c r="N12" s="301"/>
      <c r="O12" s="300"/>
      <c r="P12" s="301"/>
      <c r="Q12" s="300"/>
      <c r="R12" s="301"/>
      <c r="S12" s="300"/>
      <c r="T12" s="301"/>
      <c r="U12" s="300"/>
      <c r="V12" s="301"/>
      <c r="W12" s="300"/>
      <c r="X12" s="301"/>
      <c r="Y12" s="226">
        <f t="shared" si="0"/>
        <v>0</v>
      </c>
    </row>
    <row r="13" spans="1:26" ht="14.65" thickBot="1" x14ac:dyDescent="0.5">
      <c r="A13" s="73">
        <f>+'PRE-FEST.'!C19</f>
        <v>9</v>
      </c>
      <c r="B13" s="297">
        <f>+'PRE-FEST.'!D19</f>
        <v>0</v>
      </c>
      <c r="C13" s="300"/>
      <c r="D13" s="301"/>
      <c r="E13" s="300"/>
      <c r="F13" s="301"/>
      <c r="G13" s="300"/>
      <c r="H13" s="301"/>
      <c r="I13" s="300"/>
      <c r="J13" s="301"/>
      <c r="K13" s="300"/>
      <c r="L13" s="301"/>
      <c r="M13" s="300"/>
      <c r="N13" s="301"/>
      <c r="O13" s="300"/>
      <c r="P13" s="301"/>
      <c r="Q13" s="300"/>
      <c r="R13" s="301"/>
      <c r="S13" s="300"/>
      <c r="T13" s="301"/>
      <c r="U13" s="300"/>
      <c r="V13" s="301"/>
      <c r="W13" s="300"/>
      <c r="X13" s="301"/>
      <c r="Y13" s="226">
        <f t="shared" si="0"/>
        <v>0</v>
      </c>
    </row>
    <row r="14" spans="1:26" ht="14.65" thickBot="1" x14ac:dyDescent="0.5">
      <c r="A14" s="73">
        <f>+'PRE-FEST.'!C20</f>
        <v>10</v>
      </c>
      <c r="B14" s="297">
        <f>+'PRE-FEST.'!D20</f>
        <v>0</v>
      </c>
      <c r="C14" s="300"/>
      <c r="D14" s="301"/>
      <c r="E14" s="300"/>
      <c r="F14" s="301"/>
      <c r="G14" s="300"/>
      <c r="H14" s="301"/>
      <c r="I14" s="300"/>
      <c r="J14" s="301"/>
      <c r="K14" s="300"/>
      <c r="L14" s="301"/>
      <c r="M14" s="300"/>
      <c r="N14" s="301"/>
      <c r="O14" s="300"/>
      <c r="P14" s="301"/>
      <c r="Q14" s="300"/>
      <c r="R14" s="301"/>
      <c r="S14" s="300"/>
      <c r="T14" s="301"/>
      <c r="U14" s="300"/>
      <c r="V14" s="301"/>
      <c r="W14" s="300"/>
      <c r="X14" s="301"/>
      <c r="Y14" s="226">
        <f t="shared" si="0"/>
        <v>0</v>
      </c>
    </row>
    <row r="15" spans="1:26" ht="14.65" thickBot="1" x14ac:dyDescent="0.5">
      <c r="A15" s="73">
        <f>+'PRE-FEST.'!C21</f>
        <v>11</v>
      </c>
      <c r="B15" s="297">
        <f>+'PRE-FEST.'!D21</f>
        <v>0</v>
      </c>
      <c r="C15" s="300"/>
      <c r="D15" s="301"/>
      <c r="E15" s="300"/>
      <c r="F15" s="301"/>
      <c r="G15" s="300"/>
      <c r="H15" s="301"/>
      <c r="I15" s="300"/>
      <c r="J15" s="301"/>
      <c r="K15" s="300"/>
      <c r="L15" s="301"/>
      <c r="M15" s="300"/>
      <c r="N15" s="301"/>
      <c r="O15" s="300"/>
      <c r="P15" s="301"/>
      <c r="Q15" s="300"/>
      <c r="R15" s="301"/>
      <c r="S15" s="300"/>
      <c r="T15" s="301"/>
      <c r="U15" s="300"/>
      <c r="V15" s="301"/>
      <c r="W15" s="300"/>
      <c r="X15" s="301"/>
      <c r="Y15" s="226">
        <f t="shared" si="0"/>
        <v>0</v>
      </c>
    </row>
    <row r="16" spans="1:26" ht="14.65" thickBot="1" x14ac:dyDescent="0.5">
      <c r="A16" s="73">
        <f>+'PRE-FEST.'!C22</f>
        <v>12</v>
      </c>
      <c r="B16" s="297">
        <f>+'PRE-FEST.'!D22</f>
        <v>0</v>
      </c>
      <c r="C16" s="300"/>
      <c r="D16" s="301"/>
      <c r="E16" s="300"/>
      <c r="F16" s="301"/>
      <c r="G16" s="300"/>
      <c r="H16" s="301"/>
      <c r="I16" s="300"/>
      <c r="J16" s="301"/>
      <c r="K16" s="300"/>
      <c r="L16" s="301"/>
      <c r="M16" s="300"/>
      <c r="N16" s="301"/>
      <c r="O16" s="300"/>
      <c r="P16" s="301"/>
      <c r="Q16" s="300"/>
      <c r="R16" s="301"/>
      <c r="S16" s="300"/>
      <c r="T16" s="301"/>
      <c r="U16" s="300"/>
      <c r="V16" s="301"/>
      <c r="W16" s="300"/>
      <c r="X16" s="301"/>
      <c r="Y16" s="226">
        <f t="shared" si="0"/>
        <v>0</v>
      </c>
    </row>
    <row r="17" spans="1:26" ht="15.75" thickBot="1" x14ac:dyDescent="0.3">
      <c r="A17" s="73">
        <f>+'PRE-FEST.'!C23</f>
        <v>13</v>
      </c>
      <c r="B17" s="297">
        <f>+'PRE-FEST.'!D23</f>
        <v>0</v>
      </c>
      <c r="C17" s="300"/>
      <c r="D17" s="301"/>
      <c r="E17" s="300"/>
      <c r="F17" s="301"/>
      <c r="G17" s="300"/>
      <c r="H17" s="301"/>
      <c r="I17" s="300"/>
      <c r="J17" s="301"/>
      <c r="K17" s="300"/>
      <c r="L17" s="301"/>
      <c r="M17" s="300"/>
      <c r="N17" s="301"/>
      <c r="O17" s="300"/>
      <c r="P17" s="301"/>
      <c r="Q17" s="300"/>
      <c r="R17" s="301"/>
      <c r="S17" s="300"/>
      <c r="T17" s="301"/>
      <c r="U17" s="300"/>
      <c r="V17" s="301"/>
      <c r="W17" s="300"/>
      <c r="X17" s="301"/>
      <c r="Y17" s="226">
        <f t="shared" si="0"/>
        <v>0</v>
      </c>
    </row>
    <row r="18" spans="1:26" ht="15.75" thickBot="1" x14ac:dyDescent="0.3">
      <c r="A18" s="73">
        <f>+'PRE-FEST.'!C24</f>
        <v>14</v>
      </c>
      <c r="B18" s="297">
        <f>+'PRE-FEST.'!D24</f>
        <v>0</v>
      </c>
      <c r="C18" s="300"/>
      <c r="D18" s="301"/>
      <c r="E18" s="300"/>
      <c r="F18" s="301"/>
      <c r="G18" s="300"/>
      <c r="H18" s="301"/>
      <c r="I18" s="300"/>
      <c r="J18" s="301"/>
      <c r="K18" s="300"/>
      <c r="L18" s="301"/>
      <c r="M18" s="300"/>
      <c r="N18" s="301"/>
      <c r="O18" s="300"/>
      <c r="P18" s="301"/>
      <c r="Q18" s="300"/>
      <c r="R18" s="301"/>
      <c r="S18" s="300"/>
      <c r="T18" s="301"/>
      <c r="U18" s="300"/>
      <c r="V18" s="301"/>
      <c r="W18" s="300"/>
      <c r="X18" s="301"/>
      <c r="Y18" s="226">
        <f t="shared" si="0"/>
        <v>0</v>
      </c>
    </row>
    <row r="19" spans="1:26" ht="15.75" thickBot="1" x14ac:dyDescent="0.3">
      <c r="A19" s="73">
        <f>+'PRE-FEST.'!C25</f>
        <v>15</v>
      </c>
      <c r="B19" s="297">
        <f>+'PRE-FEST.'!D25</f>
        <v>0</v>
      </c>
      <c r="C19" s="300"/>
      <c r="D19" s="301"/>
      <c r="E19" s="300"/>
      <c r="F19" s="301"/>
      <c r="G19" s="300"/>
      <c r="H19" s="301"/>
      <c r="I19" s="300"/>
      <c r="J19" s="301"/>
      <c r="K19" s="300"/>
      <c r="L19" s="301"/>
      <c r="M19" s="300"/>
      <c r="N19" s="301"/>
      <c r="O19" s="300"/>
      <c r="P19" s="301"/>
      <c r="Q19" s="300"/>
      <c r="R19" s="301"/>
      <c r="S19" s="300"/>
      <c r="T19" s="301"/>
      <c r="U19" s="300"/>
      <c r="V19" s="301"/>
      <c r="W19" s="300"/>
      <c r="X19" s="301"/>
      <c r="Y19" s="226">
        <f t="shared" si="0"/>
        <v>0</v>
      </c>
    </row>
    <row r="20" spans="1:26" ht="15.75" thickBot="1" x14ac:dyDescent="0.3">
      <c r="A20" s="73">
        <f>+'PRE-FEST.'!C26</f>
        <v>16</v>
      </c>
      <c r="B20" s="297">
        <f>+'PRE-FEST.'!D26</f>
        <v>0</v>
      </c>
      <c r="C20" s="300"/>
      <c r="D20" s="301"/>
      <c r="E20" s="300"/>
      <c r="F20" s="301"/>
      <c r="G20" s="300"/>
      <c r="H20" s="301"/>
      <c r="I20" s="300"/>
      <c r="J20" s="301"/>
      <c r="K20" s="300"/>
      <c r="L20" s="301"/>
      <c r="M20" s="300"/>
      <c r="N20" s="301"/>
      <c r="O20" s="300"/>
      <c r="P20" s="301"/>
      <c r="Q20" s="300"/>
      <c r="R20" s="301"/>
      <c r="S20" s="300"/>
      <c r="T20" s="301"/>
      <c r="U20" s="300"/>
      <c r="V20" s="301"/>
      <c r="W20" s="300"/>
      <c r="X20" s="301"/>
      <c r="Y20" s="226">
        <f t="shared" si="0"/>
        <v>0</v>
      </c>
    </row>
    <row r="21" spans="1:26" ht="15.75" thickBot="1" x14ac:dyDescent="0.3">
      <c r="A21" s="73">
        <f>+'PRE-FEST.'!C27</f>
        <v>17</v>
      </c>
      <c r="B21" s="297">
        <f>+'PRE-FEST.'!D27</f>
        <v>0</v>
      </c>
      <c r="C21" s="300"/>
      <c r="D21" s="301"/>
      <c r="E21" s="300"/>
      <c r="F21" s="301"/>
      <c r="G21" s="300"/>
      <c r="H21" s="301"/>
      <c r="I21" s="300"/>
      <c r="J21" s="301"/>
      <c r="K21" s="300"/>
      <c r="L21" s="301"/>
      <c r="M21" s="300"/>
      <c r="N21" s="301"/>
      <c r="O21" s="300"/>
      <c r="P21" s="301"/>
      <c r="Q21" s="300"/>
      <c r="R21" s="301"/>
      <c r="S21" s="300"/>
      <c r="T21" s="301"/>
      <c r="U21" s="300"/>
      <c r="V21" s="301"/>
      <c r="W21" s="300"/>
      <c r="X21" s="301"/>
      <c r="Y21" s="226">
        <f t="shared" si="0"/>
        <v>0</v>
      </c>
    </row>
    <row r="22" spans="1:26" ht="15.75" thickBot="1" x14ac:dyDescent="0.3">
      <c r="A22" s="73">
        <f>+'PRE-FEST.'!C28</f>
        <v>18</v>
      </c>
      <c r="B22" s="297">
        <f>+'PRE-FEST.'!D28</f>
        <v>0</v>
      </c>
      <c r="C22" s="300"/>
      <c r="D22" s="301"/>
      <c r="E22" s="300"/>
      <c r="F22" s="301"/>
      <c r="G22" s="300"/>
      <c r="H22" s="301"/>
      <c r="I22" s="300"/>
      <c r="J22" s="301"/>
      <c r="K22" s="300"/>
      <c r="L22" s="301"/>
      <c r="M22" s="300"/>
      <c r="N22" s="301"/>
      <c r="O22" s="300"/>
      <c r="P22" s="301"/>
      <c r="Q22" s="300"/>
      <c r="R22" s="301"/>
      <c r="S22" s="300"/>
      <c r="T22" s="301"/>
      <c r="U22" s="300"/>
      <c r="V22" s="301"/>
      <c r="W22" s="300"/>
      <c r="X22" s="301"/>
      <c r="Y22" s="226">
        <f t="shared" si="0"/>
        <v>0</v>
      </c>
    </row>
    <row r="23" spans="1:26" ht="15.75" thickBot="1" x14ac:dyDescent="0.3">
      <c r="A23" s="73">
        <f>+'PRE-FEST.'!C29</f>
        <v>19</v>
      </c>
      <c r="B23" s="297">
        <f>+'PRE-FEST.'!D29</f>
        <v>0</v>
      </c>
      <c r="C23" s="300"/>
      <c r="D23" s="301"/>
      <c r="E23" s="300"/>
      <c r="F23" s="301"/>
      <c r="G23" s="300"/>
      <c r="H23" s="301"/>
      <c r="I23" s="300"/>
      <c r="J23" s="301"/>
      <c r="K23" s="300"/>
      <c r="L23" s="301"/>
      <c r="M23" s="300"/>
      <c r="N23" s="301"/>
      <c r="O23" s="300"/>
      <c r="P23" s="301"/>
      <c r="Q23" s="300"/>
      <c r="R23" s="301"/>
      <c r="S23" s="300"/>
      <c r="T23" s="301"/>
      <c r="U23" s="300"/>
      <c r="V23" s="301"/>
      <c r="W23" s="300"/>
      <c r="X23" s="301"/>
      <c r="Y23" s="226">
        <f t="shared" si="0"/>
        <v>0</v>
      </c>
    </row>
    <row r="24" spans="1:26" ht="15.75" thickBot="1" x14ac:dyDescent="0.3">
      <c r="A24" s="73">
        <f>+'PRE-FEST.'!C30</f>
        <v>20</v>
      </c>
      <c r="B24" s="297">
        <f>+'PRE-FEST.'!D30</f>
        <v>0</v>
      </c>
      <c r="C24" s="300"/>
      <c r="D24" s="301"/>
      <c r="E24" s="300"/>
      <c r="F24" s="301"/>
      <c r="G24" s="300"/>
      <c r="H24" s="301"/>
      <c r="I24" s="300"/>
      <c r="J24" s="301"/>
      <c r="K24" s="300"/>
      <c r="L24" s="301"/>
      <c r="M24" s="300"/>
      <c r="N24" s="301"/>
      <c r="O24" s="300"/>
      <c r="P24" s="301"/>
      <c r="Q24" s="300"/>
      <c r="R24" s="301"/>
      <c r="S24" s="300"/>
      <c r="T24" s="301"/>
      <c r="U24" s="300"/>
      <c r="V24" s="301"/>
      <c r="W24" s="300"/>
      <c r="X24" s="301"/>
      <c r="Y24" s="226">
        <f t="shared" si="0"/>
        <v>0</v>
      </c>
    </row>
    <row r="25" spans="1:26" ht="15.75" thickBot="1" x14ac:dyDescent="0.3">
      <c r="A25" s="73">
        <f>+'PRE-FEST.'!C31</f>
        <v>21</v>
      </c>
      <c r="B25" s="297">
        <f>+'PRE-FEST.'!D31</f>
        <v>0</v>
      </c>
      <c r="C25" s="300"/>
      <c r="D25" s="301"/>
      <c r="E25" s="300"/>
      <c r="F25" s="301"/>
      <c r="G25" s="300"/>
      <c r="H25" s="301"/>
      <c r="I25" s="300"/>
      <c r="J25" s="301"/>
      <c r="K25" s="300"/>
      <c r="L25" s="301"/>
      <c r="M25" s="300"/>
      <c r="N25" s="301"/>
      <c r="O25" s="300"/>
      <c r="P25" s="301"/>
      <c r="Q25" s="300"/>
      <c r="R25" s="301"/>
      <c r="S25" s="300"/>
      <c r="T25" s="301"/>
      <c r="U25" s="300"/>
      <c r="V25" s="301"/>
      <c r="W25" s="300"/>
      <c r="X25" s="301"/>
      <c r="Y25" s="226">
        <f t="shared" si="0"/>
        <v>0</v>
      </c>
    </row>
    <row r="26" spans="1:26" ht="15.75" thickBot="1" x14ac:dyDescent="0.3">
      <c r="A26" s="73">
        <f>+'PRE-FEST.'!C32</f>
        <v>22</v>
      </c>
      <c r="B26" s="297">
        <f>+'PRE-FEST.'!D32</f>
        <v>0</v>
      </c>
      <c r="C26" s="300"/>
      <c r="D26" s="301"/>
      <c r="E26" s="300"/>
      <c r="F26" s="301"/>
      <c r="G26" s="300"/>
      <c r="H26" s="301"/>
      <c r="I26" s="300"/>
      <c r="J26" s="301"/>
      <c r="K26" s="300"/>
      <c r="L26" s="301"/>
      <c r="M26" s="300"/>
      <c r="N26" s="301"/>
      <c r="O26" s="300"/>
      <c r="P26" s="301"/>
      <c r="Q26" s="300"/>
      <c r="R26" s="301"/>
      <c r="S26" s="300"/>
      <c r="T26" s="301"/>
      <c r="U26" s="300"/>
      <c r="V26" s="301"/>
      <c r="W26" s="300"/>
      <c r="X26" s="301"/>
      <c r="Y26" s="226">
        <f t="shared" si="0"/>
        <v>0</v>
      </c>
    </row>
    <row r="27" spans="1:26" ht="15.75" thickBot="1" x14ac:dyDescent="0.3">
      <c r="A27" s="73">
        <f>+'PRE-FEST.'!C33</f>
        <v>23</v>
      </c>
      <c r="B27" s="297">
        <f>+'PRE-FEST.'!D33</f>
        <v>0</v>
      </c>
      <c r="C27" s="300"/>
      <c r="D27" s="301"/>
      <c r="E27" s="300"/>
      <c r="F27" s="301"/>
      <c r="G27" s="300"/>
      <c r="H27" s="301"/>
      <c r="I27" s="300"/>
      <c r="J27" s="301"/>
      <c r="K27" s="300"/>
      <c r="L27" s="301"/>
      <c r="M27" s="300"/>
      <c r="N27" s="301"/>
      <c r="O27" s="300"/>
      <c r="P27" s="301"/>
      <c r="Q27" s="300"/>
      <c r="R27" s="301"/>
      <c r="S27" s="300"/>
      <c r="T27" s="301"/>
      <c r="U27" s="300"/>
      <c r="V27" s="301"/>
      <c r="W27" s="300"/>
      <c r="X27" s="301"/>
      <c r="Y27" s="226">
        <f t="shared" si="0"/>
        <v>0</v>
      </c>
    </row>
    <row r="28" spans="1:26" ht="15.75" thickBot="1" x14ac:dyDescent="0.3">
      <c r="A28" s="73">
        <f>+'PRE-FEST.'!C34</f>
        <v>24</v>
      </c>
      <c r="B28" s="297">
        <f>+'PRE-FEST.'!D34</f>
        <v>0</v>
      </c>
      <c r="C28" s="300"/>
      <c r="D28" s="301"/>
      <c r="E28" s="300"/>
      <c r="F28" s="301"/>
      <c r="G28" s="300"/>
      <c r="H28" s="301"/>
      <c r="I28" s="300"/>
      <c r="J28" s="301"/>
      <c r="K28" s="300"/>
      <c r="L28" s="301"/>
      <c r="M28" s="300"/>
      <c r="N28" s="301"/>
      <c r="O28" s="300"/>
      <c r="P28" s="301"/>
      <c r="Q28" s="300"/>
      <c r="R28" s="301"/>
      <c r="S28" s="300"/>
      <c r="T28" s="301"/>
      <c r="U28" s="300"/>
      <c r="V28" s="301"/>
      <c r="W28" s="300"/>
      <c r="X28" s="301"/>
      <c r="Y28" s="226">
        <f t="shared" si="0"/>
        <v>0</v>
      </c>
    </row>
    <row r="29" spans="1:26" ht="15.75" thickBot="1" x14ac:dyDescent="0.3">
      <c r="A29" s="73">
        <f>+'PRE-FEST.'!C35</f>
        <v>25</v>
      </c>
      <c r="B29" s="297">
        <f>+'PRE-FEST.'!D35</f>
        <v>0</v>
      </c>
      <c r="C29" s="300"/>
      <c r="D29" s="301"/>
      <c r="E29" s="300"/>
      <c r="F29" s="301"/>
      <c r="G29" s="300"/>
      <c r="H29" s="301"/>
      <c r="I29" s="300"/>
      <c r="J29" s="301"/>
      <c r="K29" s="300"/>
      <c r="L29" s="301"/>
      <c r="M29" s="300"/>
      <c r="N29" s="301"/>
      <c r="O29" s="300"/>
      <c r="P29" s="301"/>
      <c r="Q29" s="300"/>
      <c r="R29" s="301"/>
      <c r="S29" s="300"/>
      <c r="T29" s="301"/>
      <c r="U29" s="300"/>
      <c r="V29" s="301"/>
      <c r="W29" s="300"/>
      <c r="X29" s="301"/>
      <c r="Y29" s="304">
        <f t="shared" si="0"/>
        <v>0</v>
      </c>
      <c r="Z29" s="302"/>
    </row>
    <row r="30" spans="1:26" ht="22.5" customHeight="1" thickTop="1" thickBot="1" x14ac:dyDescent="0.35">
      <c r="W30" s="566" t="s">
        <v>33</v>
      </c>
      <c r="X30" s="567"/>
      <c r="Y30" s="268">
        <f>SUM(Y5:Y29)</f>
        <v>0</v>
      </c>
      <c r="Z30" s="62"/>
    </row>
    <row r="31" spans="1:26" ht="20.85" customHeight="1" thickTop="1" thickBot="1" x14ac:dyDescent="0.35">
      <c r="W31" s="568" t="s">
        <v>54</v>
      </c>
      <c r="X31" s="569"/>
      <c r="Y31" s="296">
        <f>+Y2-Y30</f>
        <v>3.5416666666666665</v>
      </c>
    </row>
    <row r="32" spans="1:26" ht="14.25" customHeight="1" x14ac:dyDescent="0.25">
      <c r="W32" s="555" t="str">
        <f>IF(Y2&lt;Y30,"HAI SUPERATO IL BUDGET !!!"," ")</f>
        <v xml:space="preserve"> </v>
      </c>
      <c r="X32" s="555"/>
      <c r="Y32" s="555"/>
    </row>
    <row r="33" spans="23:25" ht="14.25" customHeight="1" x14ac:dyDescent="0.25">
      <c r="W33" s="556"/>
      <c r="X33" s="556"/>
      <c r="Y33" s="556"/>
    </row>
  </sheetData>
  <sheetProtection algorithmName="SHA-512" hashValue="r1GH6pDoFaa5CQRJzHLg62q0XPmXYUEqhYl3iQcVs30+1yiPJu94eyhebfqZdLlkPtH7s5CoFeLVLJiXnB2Iug==" saltValue="gBg9it+Mw6OG98wkC3qvig==" spinCount="100000" sheet="1" objects="1" scenarios="1"/>
  <mergeCells count="10">
    <mergeCell ref="W32:Y33"/>
    <mergeCell ref="I1:J3"/>
    <mergeCell ref="Y2:Y3"/>
    <mergeCell ref="A1:B3"/>
    <mergeCell ref="W30:X30"/>
    <mergeCell ref="W31:X31"/>
    <mergeCell ref="C1:G3"/>
    <mergeCell ref="V2:X3"/>
    <mergeCell ref="H1:H3"/>
    <mergeCell ref="K2:Q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" sqref="J1:P3"/>
    </sheetView>
  </sheetViews>
  <sheetFormatPr defaultRowHeight="15" x14ac:dyDescent="0.25"/>
  <cols>
    <col min="1" max="1" width="4" customWidth="1"/>
    <col min="2" max="2" width="35.85546875" customWidth="1"/>
    <col min="3" max="23" width="8.5703125" customWidth="1"/>
    <col min="24" max="24" width="9.5703125" customWidth="1"/>
    <col min="25" max="25" width="13.140625" customWidth="1"/>
  </cols>
  <sheetData>
    <row r="1" spans="1:25" ht="8.25" customHeight="1" x14ac:dyDescent="0.25">
      <c r="A1" s="585" t="s">
        <v>106</v>
      </c>
      <c r="B1" s="586"/>
      <c r="C1" s="602" t="s">
        <v>169</v>
      </c>
      <c r="D1" s="603"/>
      <c r="E1" s="603"/>
      <c r="F1" s="604"/>
      <c r="G1" s="611" t="s">
        <v>159</v>
      </c>
      <c r="H1" s="614">
        <f>+'PRE-FEST.'!H6:I6</f>
        <v>45016</v>
      </c>
      <c r="I1" s="614"/>
      <c r="J1" s="583" t="s">
        <v>173</v>
      </c>
      <c r="K1" s="621"/>
      <c r="L1" s="621"/>
      <c r="M1" s="621"/>
      <c r="N1" s="621"/>
      <c r="O1" s="621"/>
      <c r="P1" s="621"/>
      <c r="U1" s="591" t="s">
        <v>85</v>
      </c>
      <c r="V1" s="592"/>
      <c r="W1" s="592"/>
      <c r="X1" s="592"/>
      <c r="Y1" s="597">
        <v>2.5</v>
      </c>
    </row>
    <row r="2" spans="1:25" ht="7.35" customHeight="1" x14ac:dyDescent="0.25">
      <c r="A2" s="587"/>
      <c r="B2" s="588"/>
      <c r="C2" s="605"/>
      <c r="D2" s="606"/>
      <c r="E2" s="606"/>
      <c r="F2" s="607"/>
      <c r="G2" s="612"/>
      <c r="H2" s="615"/>
      <c r="I2" s="615"/>
      <c r="J2" s="583"/>
      <c r="K2" s="621"/>
      <c r="L2" s="621"/>
      <c r="M2" s="621"/>
      <c r="N2" s="621"/>
      <c r="O2" s="621"/>
      <c r="P2" s="621"/>
      <c r="U2" s="593"/>
      <c r="V2" s="594"/>
      <c r="W2" s="594"/>
      <c r="X2" s="594"/>
      <c r="Y2" s="598"/>
    </row>
    <row r="3" spans="1:25" ht="15" customHeight="1" thickBot="1" x14ac:dyDescent="0.3">
      <c r="A3" s="589"/>
      <c r="B3" s="590"/>
      <c r="C3" s="608"/>
      <c r="D3" s="609"/>
      <c r="E3" s="609"/>
      <c r="F3" s="610"/>
      <c r="G3" s="613"/>
      <c r="H3" s="616"/>
      <c r="I3" s="616"/>
      <c r="J3" s="622"/>
      <c r="K3" s="623"/>
      <c r="L3" s="623"/>
      <c r="M3" s="623"/>
      <c r="N3" s="623"/>
      <c r="O3" s="623"/>
      <c r="P3" s="623"/>
      <c r="U3" s="595"/>
      <c r="V3" s="596"/>
      <c r="W3" s="596"/>
      <c r="X3" s="596"/>
      <c r="Y3" s="599"/>
    </row>
    <row r="4" spans="1:25" ht="34.5" customHeight="1" thickBot="1" x14ac:dyDescent="0.5">
      <c r="A4" s="73" t="s">
        <v>103</v>
      </c>
      <c r="B4" s="308" t="s">
        <v>107</v>
      </c>
      <c r="C4" s="291" t="s">
        <v>86</v>
      </c>
      <c r="D4" s="292" t="s">
        <v>8</v>
      </c>
      <c r="E4" s="291" t="s">
        <v>86</v>
      </c>
      <c r="F4" s="292" t="s">
        <v>8</v>
      </c>
      <c r="G4" s="290" t="s">
        <v>86</v>
      </c>
      <c r="H4" s="289" t="s">
        <v>8</v>
      </c>
      <c r="I4" s="291" t="s">
        <v>86</v>
      </c>
      <c r="J4" s="292" t="s">
        <v>8</v>
      </c>
      <c r="K4" s="290" t="s">
        <v>86</v>
      </c>
      <c r="L4" s="289" t="s">
        <v>8</v>
      </c>
      <c r="M4" s="291" t="s">
        <v>86</v>
      </c>
      <c r="N4" s="292" t="s">
        <v>8</v>
      </c>
      <c r="O4" s="290" t="s">
        <v>86</v>
      </c>
      <c r="P4" s="289" t="s">
        <v>8</v>
      </c>
      <c r="Q4" s="291" t="s">
        <v>86</v>
      </c>
      <c r="R4" s="292" t="s">
        <v>8</v>
      </c>
      <c r="S4" s="290" t="s">
        <v>86</v>
      </c>
      <c r="T4" s="289" t="s">
        <v>8</v>
      </c>
      <c r="U4" s="291" t="s">
        <v>86</v>
      </c>
      <c r="V4" s="292" t="s">
        <v>8</v>
      </c>
      <c r="W4" s="290" t="s">
        <v>86</v>
      </c>
      <c r="X4" s="289" t="s">
        <v>8</v>
      </c>
      <c r="Y4" s="316" t="s">
        <v>33</v>
      </c>
    </row>
    <row r="5" spans="1:25" ht="14.25" x14ac:dyDescent="0.45">
      <c r="A5" s="68">
        <v>1</v>
      </c>
      <c r="B5" s="309">
        <f>+'PRE-FEST.'!D11</f>
        <v>0</v>
      </c>
      <c r="C5" s="312"/>
      <c r="D5" s="313"/>
      <c r="E5" s="312"/>
      <c r="F5" s="313"/>
      <c r="G5" s="311"/>
      <c r="H5" s="293"/>
      <c r="I5" s="312"/>
      <c r="J5" s="313"/>
      <c r="K5" s="311"/>
      <c r="L5" s="293"/>
      <c r="M5" s="312"/>
      <c r="N5" s="313"/>
      <c r="O5" s="311"/>
      <c r="P5" s="293"/>
      <c r="Q5" s="314"/>
      <c r="R5" s="315"/>
      <c r="S5" s="311"/>
      <c r="T5" s="293"/>
      <c r="U5" s="312"/>
      <c r="V5" s="313"/>
      <c r="W5" s="311"/>
      <c r="X5" s="293"/>
      <c r="Y5" s="317">
        <f>+D5+F5+H5+J5+L5+N5+P5+R5+T5+V5+X5</f>
        <v>0</v>
      </c>
    </row>
    <row r="6" spans="1:25" ht="14.25" x14ac:dyDescent="0.45">
      <c r="A6" s="38">
        <v>2</v>
      </c>
      <c r="B6" s="310">
        <f>+'PRE-FEST.'!D12</f>
        <v>0</v>
      </c>
      <c r="C6" s="312"/>
      <c r="D6" s="313"/>
      <c r="E6" s="312"/>
      <c r="F6" s="313"/>
      <c r="G6" s="311"/>
      <c r="H6" s="293"/>
      <c r="I6" s="312"/>
      <c r="J6" s="313"/>
      <c r="K6" s="311"/>
      <c r="L6" s="293"/>
      <c r="M6" s="312"/>
      <c r="N6" s="313"/>
      <c r="O6" s="311"/>
      <c r="P6" s="293"/>
      <c r="Q6" s="312"/>
      <c r="R6" s="313"/>
      <c r="S6" s="311"/>
      <c r="T6" s="293"/>
      <c r="U6" s="312"/>
      <c r="V6" s="313"/>
      <c r="W6" s="311"/>
      <c r="X6" s="293"/>
      <c r="Y6" s="318">
        <f t="shared" ref="Y6:Y29" si="0">+D6+F6+H6+J6+L6+N6+P6+R6+T6+V6+X6</f>
        <v>0</v>
      </c>
    </row>
    <row r="7" spans="1:25" ht="14.25" x14ac:dyDescent="0.45">
      <c r="A7" s="38">
        <v>3</v>
      </c>
      <c r="B7" s="310">
        <f>+'PRE-FEST.'!D13</f>
        <v>0</v>
      </c>
      <c r="C7" s="312"/>
      <c r="D7" s="313"/>
      <c r="E7" s="312"/>
      <c r="F7" s="313"/>
      <c r="G7" s="311"/>
      <c r="H7" s="293"/>
      <c r="I7" s="312"/>
      <c r="J7" s="313"/>
      <c r="K7" s="311"/>
      <c r="L7" s="293"/>
      <c r="M7" s="312"/>
      <c r="N7" s="313"/>
      <c r="O7" s="311"/>
      <c r="P7" s="293"/>
      <c r="Q7" s="312"/>
      <c r="R7" s="313"/>
      <c r="S7" s="311"/>
      <c r="T7" s="293"/>
      <c r="U7" s="312"/>
      <c r="V7" s="313"/>
      <c r="W7" s="311"/>
      <c r="X7" s="293"/>
      <c r="Y7" s="318">
        <f t="shared" si="0"/>
        <v>0</v>
      </c>
    </row>
    <row r="8" spans="1:25" ht="14.25" x14ac:dyDescent="0.45">
      <c r="A8" s="38">
        <v>4</v>
      </c>
      <c r="B8" s="310">
        <f>+'PRE-FEST.'!D14</f>
        <v>0</v>
      </c>
      <c r="C8" s="312"/>
      <c r="D8" s="313"/>
      <c r="E8" s="312"/>
      <c r="F8" s="313"/>
      <c r="G8" s="311"/>
      <c r="H8" s="293"/>
      <c r="I8" s="312"/>
      <c r="J8" s="313"/>
      <c r="K8" s="311"/>
      <c r="L8" s="293"/>
      <c r="M8" s="312"/>
      <c r="N8" s="313"/>
      <c r="O8" s="311"/>
      <c r="P8" s="293"/>
      <c r="Q8" s="312"/>
      <c r="R8" s="313"/>
      <c r="S8" s="311"/>
      <c r="T8" s="293"/>
      <c r="U8" s="312"/>
      <c r="V8" s="313"/>
      <c r="W8" s="311"/>
      <c r="X8" s="293"/>
      <c r="Y8" s="318">
        <f t="shared" si="0"/>
        <v>0</v>
      </c>
    </row>
    <row r="9" spans="1:25" ht="14.25" x14ac:dyDescent="0.45">
      <c r="A9" s="38">
        <v>5</v>
      </c>
      <c r="B9" s="310">
        <f>+'PRE-FEST.'!D15</f>
        <v>0</v>
      </c>
      <c r="C9" s="312"/>
      <c r="D9" s="313"/>
      <c r="E9" s="312"/>
      <c r="F9" s="313"/>
      <c r="G9" s="311"/>
      <c r="H9" s="293"/>
      <c r="I9" s="312"/>
      <c r="J9" s="313"/>
      <c r="K9" s="311"/>
      <c r="L9" s="293"/>
      <c r="M9" s="312"/>
      <c r="N9" s="313"/>
      <c r="O9" s="311"/>
      <c r="P9" s="293"/>
      <c r="Q9" s="312"/>
      <c r="R9" s="313"/>
      <c r="S9" s="311"/>
      <c r="T9" s="293"/>
      <c r="U9" s="312"/>
      <c r="V9" s="313"/>
      <c r="W9" s="311"/>
      <c r="X9" s="293"/>
      <c r="Y9" s="318">
        <f t="shared" si="0"/>
        <v>0</v>
      </c>
    </row>
    <row r="10" spans="1:25" ht="14.25" x14ac:dyDescent="0.45">
      <c r="A10" s="38">
        <v>6</v>
      </c>
      <c r="B10" s="310">
        <f>+'PRE-FEST.'!D16</f>
        <v>0</v>
      </c>
      <c r="C10" s="312"/>
      <c r="D10" s="313"/>
      <c r="E10" s="312"/>
      <c r="F10" s="313"/>
      <c r="G10" s="311"/>
      <c r="H10" s="293"/>
      <c r="I10" s="312"/>
      <c r="J10" s="313"/>
      <c r="K10" s="311"/>
      <c r="L10" s="293"/>
      <c r="M10" s="312"/>
      <c r="N10" s="313"/>
      <c r="O10" s="311"/>
      <c r="P10" s="293"/>
      <c r="Q10" s="312"/>
      <c r="R10" s="313"/>
      <c r="S10" s="311"/>
      <c r="T10" s="293"/>
      <c r="U10" s="312"/>
      <c r="V10" s="313"/>
      <c r="W10" s="311"/>
      <c r="X10" s="293"/>
      <c r="Y10" s="318">
        <f t="shared" si="0"/>
        <v>0</v>
      </c>
    </row>
    <row r="11" spans="1:25" ht="14.25" x14ac:dyDescent="0.45">
      <c r="A11" s="38">
        <v>7</v>
      </c>
      <c r="B11" s="310">
        <f>+'PRE-FEST.'!D17</f>
        <v>0</v>
      </c>
      <c r="C11" s="312"/>
      <c r="D11" s="313"/>
      <c r="E11" s="312"/>
      <c r="F11" s="313"/>
      <c r="G11" s="311"/>
      <c r="H11" s="293"/>
      <c r="I11" s="312"/>
      <c r="J11" s="313"/>
      <c r="K11" s="311"/>
      <c r="L11" s="293"/>
      <c r="M11" s="312"/>
      <c r="N11" s="313"/>
      <c r="O11" s="311"/>
      <c r="P11" s="293"/>
      <c r="Q11" s="312"/>
      <c r="R11" s="313"/>
      <c r="S11" s="311"/>
      <c r="T11" s="293"/>
      <c r="U11" s="312"/>
      <c r="V11" s="313"/>
      <c r="W11" s="311"/>
      <c r="X11" s="293"/>
      <c r="Y11" s="318">
        <f t="shared" si="0"/>
        <v>0</v>
      </c>
    </row>
    <row r="12" spans="1:25" ht="14.25" x14ac:dyDescent="0.45">
      <c r="A12" s="38">
        <v>8</v>
      </c>
      <c r="B12" s="310">
        <f>+'PRE-FEST.'!D18</f>
        <v>0</v>
      </c>
      <c r="C12" s="312"/>
      <c r="D12" s="313"/>
      <c r="E12" s="312"/>
      <c r="F12" s="313"/>
      <c r="G12" s="311"/>
      <c r="H12" s="293"/>
      <c r="I12" s="312"/>
      <c r="J12" s="313"/>
      <c r="K12" s="311"/>
      <c r="L12" s="293"/>
      <c r="M12" s="312"/>
      <c r="N12" s="313"/>
      <c r="O12" s="311"/>
      <c r="P12" s="293"/>
      <c r="Q12" s="312"/>
      <c r="R12" s="313"/>
      <c r="S12" s="311"/>
      <c r="T12" s="293"/>
      <c r="U12" s="312"/>
      <c r="V12" s="313"/>
      <c r="W12" s="311"/>
      <c r="X12" s="293"/>
      <c r="Y12" s="318">
        <f>+D12+F12+H12+J12+L12+N12+P12+R12+T12+V12+X12</f>
        <v>0</v>
      </c>
    </row>
    <row r="13" spans="1:25" ht="14.25" x14ac:dyDescent="0.45">
      <c r="A13" s="38">
        <v>9</v>
      </c>
      <c r="B13" s="310">
        <f>+'PRE-FEST.'!D19</f>
        <v>0</v>
      </c>
      <c r="C13" s="312"/>
      <c r="D13" s="313"/>
      <c r="E13" s="312"/>
      <c r="F13" s="313"/>
      <c r="G13" s="311"/>
      <c r="H13" s="293"/>
      <c r="I13" s="312"/>
      <c r="J13" s="313"/>
      <c r="K13" s="311"/>
      <c r="L13" s="293"/>
      <c r="M13" s="312"/>
      <c r="N13" s="313"/>
      <c r="O13" s="311"/>
      <c r="P13" s="293"/>
      <c r="Q13" s="312"/>
      <c r="R13" s="313"/>
      <c r="S13" s="311"/>
      <c r="T13" s="293"/>
      <c r="U13" s="312"/>
      <c r="V13" s="313"/>
      <c r="W13" s="311"/>
      <c r="X13" s="293"/>
      <c r="Y13" s="318">
        <f>+D13+F13+H13+J13+L13+N13+P13+R13+T13+V13+X13</f>
        <v>0</v>
      </c>
    </row>
    <row r="14" spans="1:25" ht="14.25" x14ac:dyDescent="0.45">
      <c r="A14" s="38">
        <v>10</v>
      </c>
      <c r="B14" s="310">
        <f>+'PRE-FEST.'!D20</f>
        <v>0</v>
      </c>
      <c r="C14" s="312"/>
      <c r="D14" s="313"/>
      <c r="E14" s="312"/>
      <c r="F14" s="313"/>
      <c r="G14" s="311"/>
      <c r="H14" s="293"/>
      <c r="I14" s="312"/>
      <c r="J14" s="313"/>
      <c r="K14" s="311"/>
      <c r="L14" s="293"/>
      <c r="M14" s="312"/>
      <c r="N14" s="313"/>
      <c r="O14" s="311"/>
      <c r="P14" s="293"/>
      <c r="Q14" s="312"/>
      <c r="R14" s="313"/>
      <c r="S14" s="311"/>
      <c r="T14" s="293"/>
      <c r="U14" s="312"/>
      <c r="V14" s="313"/>
      <c r="W14" s="311"/>
      <c r="X14" s="293"/>
      <c r="Y14" s="318">
        <f>+D14+F14+H14+J14+L14+N14+P14+R14+T14+V14+X14</f>
        <v>0</v>
      </c>
    </row>
    <row r="15" spans="1:25" ht="14.25" x14ac:dyDescent="0.45">
      <c r="A15" s="38">
        <v>11</v>
      </c>
      <c r="B15" s="310">
        <f>+'PRE-FEST.'!D21</f>
        <v>0</v>
      </c>
      <c r="C15" s="312"/>
      <c r="D15" s="313"/>
      <c r="E15" s="312"/>
      <c r="F15" s="313"/>
      <c r="G15" s="311"/>
      <c r="H15" s="293"/>
      <c r="I15" s="312"/>
      <c r="J15" s="313"/>
      <c r="K15" s="311"/>
      <c r="L15" s="293"/>
      <c r="M15" s="312"/>
      <c r="N15" s="313"/>
      <c r="O15" s="311"/>
      <c r="P15" s="293"/>
      <c r="Q15" s="312"/>
      <c r="R15" s="313"/>
      <c r="S15" s="311"/>
      <c r="T15" s="293"/>
      <c r="U15" s="312"/>
      <c r="V15" s="313"/>
      <c r="W15" s="311"/>
      <c r="X15" s="293"/>
      <c r="Y15" s="318">
        <f t="shared" si="0"/>
        <v>0</v>
      </c>
    </row>
    <row r="16" spans="1:25" ht="14.25" x14ac:dyDescent="0.45">
      <c r="A16" s="38">
        <v>12</v>
      </c>
      <c r="B16" s="310">
        <f>+'PRE-FEST.'!D22</f>
        <v>0</v>
      </c>
      <c r="C16" s="312"/>
      <c r="D16" s="313"/>
      <c r="E16" s="312"/>
      <c r="F16" s="313"/>
      <c r="G16" s="311"/>
      <c r="H16" s="293"/>
      <c r="I16" s="312"/>
      <c r="J16" s="313"/>
      <c r="K16" s="311"/>
      <c r="L16" s="293"/>
      <c r="M16" s="312"/>
      <c r="N16" s="313"/>
      <c r="O16" s="311"/>
      <c r="P16" s="293"/>
      <c r="Q16" s="312"/>
      <c r="R16" s="313"/>
      <c r="S16" s="311"/>
      <c r="T16" s="293"/>
      <c r="U16" s="312"/>
      <c r="V16" s="313"/>
      <c r="W16" s="311"/>
      <c r="X16" s="293"/>
      <c r="Y16" s="318">
        <f t="shared" si="0"/>
        <v>0</v>
      </c>
    </row>
    <row r="17" spans="1:25" ht="14.25" x14ac:dyDescent="0.45">
      <c r="A17" s="38">
        <v>13</v>
      </c>
      <c r="B17" s="310">
        <f>+'PRE-FEST.'!D23</f>
        <v>0</v>
      </c>
      <c r="C17" s="312"/>
      <c r="D17" s="313"/>
      <c r="E17" s="312"/>
      <c r="F17" s="313"/>
      <c r="G17" s="311"/>
      <c r="H17" s="293"/>
      <c r="I17" s="312"/>
      <c r="J17" s="313"/>
      <c r="K17" s="311"/>
      <c r="L17" s="293"/>
      <c r="M17" s="312"/>
      <c r="N17" s="313"/>
      <c r="O17" s="311"/>
      <c r="P17" s="293"/>
      <c r="Q17" s="312"/>
      <c r="R17" s="313"/>
      <c r="S17" s="311"/>
      <c r="T17" s="293"/>
      <c r="U17" s="312"/>
      <c r="V17" s="313"/>
      <c r="W17" s="311"/>
      <c r="X17" s="293"/>
      <c r="Y17" s="318">
        <f t="shared" si="0"/>
        <v>0</v>
      </c>
    </row>
    <row r="18" spans="1:25" ht="14.25" x14ac:dyDescent="0.45">
      <c r="A18" s="38">
        <v>14</v>
      </c>
      <c r="B18" s="310">
        <f>+'PRE-FEST.'!D24</f>
        <v>0</v>
      </c>
      <c r="C18" s="312"/>
      <c r="D18" s="313"/>
      <c r="E18" s="312"/>
      <c r="F18" s="313"/>
      <c r="G18" s="311"/>
      <c r="H18" s="293"/>
      <c r="I18" s="312"/>
      <c r="J18" s="313"/>
      <c r="K18" s="311"/>
      <c r="L18" s="293"/>
      <c r="M18" s="312"/>
      <c r="N18" s="313"/>
      <c r="O18" s="311"/>
      <c r="P18" s="293"/>
      <c r="Q18" s="312"/>
      <c r="R18" s="313"/>
      <c r="S18" s="311"/>
      <c r="T18" s="293"/>
      <c r="U18" s="312"/>
      <c r="V18" s="313"/>
      <c r="W18" s="311"/>
      <c r="X18" s="293"/>
      <c r="Y18" s="318">
        <f t="shared" si="0"/>
        <v>0</v>
      </c>
    </row>
    <row r="19" spans="1:25" ht="14.25" x14ac:dyDescent="0.45">
      <c r="A19" s="38">
        <v>15</v>
      </c>
      <c r="B19" s="310">
        <f>+'PRE-FEST.'!D25</f>
        <v>0</v>
      </c>
      <c r="C19" s="312"/>
      <c r="D19" s="313"/>
      <c r="E19" s="312"/>
      <c r="F19" s="313"/>
      <c r="G19" s="311"/>
      <c r="H19" s="293"/>
      <c r="I19" s="312"/>
      <c r="J19" s="313"/>
      <c r="K19" s="311"/>
      <c r="L19" s="293"/>
      <c r="M19" s="312"/>
      <c r="N19" s="313"/>
      <c r="O19" s="311"/>
      <c r="P19" s="293"/>
      <c r="Q19" s="312"/>
      <c r="R19" s="313"/>
      <c r="S19" s="311"/>
      <c r="T19" s="293"/>
      <c r="U19" s="312"/>
      <c r="V19" s="313"/>
      <c r="W19" s="311"/>
      <c r="X19" s="293"/>
      <c r="Y19" s="318">
        <f t="shared" si="0"/>
        <v>0</v>
      </c>
    </row>
    <row r="20" spans="1:25" ht="14.25" x14ac:dyDescent="0.45">
      <c r="A20" s="38">
        <v>16</v>
      </c>
      <c r="B20" s="310">
        <f>+'PRE-FEST.'!D26</f>
        <v>0</v>
      </c>
      <c r="C20" s="312"/>
      <c r="D20" s="313"/>
      <c r="E20" s="312"/>
      <c r="F20" s="313"/>
      <c r="G20" s="311"/>
      <c r="H20" s="293"/>
      <c r="I20" s="312"/>
      <c r="J20" s="313"/>
      <c r="K20" s="311"/>
      <c r="L20" s="293"/>
      <c r="M20" s="312"/>
      <c r="N20" s="313"/>
      <c r="O20" s="311"/>
      <c r="P20" s="293"/>
      <c r="Q20" s="312"/>
      <c r="R20" s="313"/>
      <c r="S20" s="311"/>
      <c r="T20" s="293"/>
      <c r="U20" s="312"/>
      <c r="V20" s="313"/>
      <c r="W20" s="311"/>
      <c r="X20" s="293"/>
      <c r="Y20" s="318">
        <f t="shared" si="0"/>
        <v>0</v>
      </c>
    </row>
    <row r="21" spans="1:25" ht="14.25" x14ac:dyDescent="0.45">
      <c r="A21" s="38">
        <v>17</v>
      </c>
      <c r="B21" s="310">
        <f>+'PRE-FEST.'!D27</f>
        <v>0</v>
      </c>
      <c r="C21" s="312"/>
      <c r="D21" s="313"/>
      <c r="E21" s="312"/>
      <c r="F21" s="313"/>
      <c r="G21" s="311"/>
      <c r="H21" s="293"/>
      <c r="I21" s="312"/>
      <c r="J21" s="313"/>
      <c r="K21" s="311"/>
      <c r="L21" s="293"/>
      <c r="M21" s="312"/>
      <c r="N21" s="313"/>
      <c r="O21" s="311"/>
      <c r="P21" s="293"/>
      <c r="Q21" s="312"/>
      <c r="R21" s="313"/>
      <c r="S21" s="311"/>
      <c r="T21" s="293"/>
      <c r="U21" s="312"/>
      <c r="V21" s="313"/>
      <c r="W21" s="311"/>
      <c r="X21" s="293"/>
      <c r="Y21" s="318">
        <f t="shared" si="0"/>
        <v>0</v>
      </c>
    </row>
    <row r="22" spans="1:25" ht="14.25" x14ac:dyDescent="0.45">
      <c r="A22" s="38">
        <v>18</v>
      </c>
      <c r="B22" s="310">
        <f>+'PRE-FEST.'!D28</f>
        <v>0</v>
      </c>
      <c r="C22" s="312"/>
      <c r="D22" s="313"/>
      <c r="E22" s="312"/>
      <c r="F22" s="313"/>
      <c r="G22" s="311"/>
      <c r="H22" s="293"/>
      <c r="I22" s="312"/>
      <c r="J22" s="313"/>
      <c r="K22" s="311"/>
      <c r="L22" s="293"/>
      <c r="M22" s="312"/>
      <c r="N22" s="313"/>
      <c r="O22" s="311"/>
      <c r="P22" s="293"/>
      <c r="Q22" s="312"/>
      <c r="R22" s="313"/>
      <c r="S22" s="311"/>
      <c r="T22" s="293"/>
      <c r="U22" s="312"/>
      <c r="V22" s="313"/>
      <c r="W22" s="311"/>
      <c r="X22" s="293"/>
      <c r="Y22" s="318">
        <f t="shared" si="0"/>
        <v>0</v>
      </c>
    </row>
    <row r="23" spans="1:25" x14ac:dyDescent="0.25">
      <c r="A23" s="38">
        <v>19</v>
      </c>
      <c r="B23" s="310">
        <f>+'PRE-FEST.'!D29</f>
        <v>0</v>
      </c>
      <c r="C23" s="312"/>
      <c r="D23" s="313"/>
      <c r="E23" s="312"/>
      <c r="F23" s="313"/>
      <c r="G23" s="311"/>
      <c r="H23" s="293"/>
      <c r="I23" s="312"/>
      <c r="J23" s="313"/>
      <c r="K23" s="311"/>
      <c r="L23" s="293"/>
      <c r="M23" s="312"/>
      <c r="N23" s="313"/>
      <c r="O23" s="311"/>
      <c r="P23" s="293"/>
      <c r="Q23" s="312"/>
      <c r="R23" s="313"/>
      <c r="S23" s="311"/>
      <c r="T23" s="293"/>
      <c r="U23" s="312"/>
      <c r="V23" s="313"/>
      <c r="W23" s="311"/>
      <c r="X23" s="293"/>
      <c r="Y23" s="318">
        <f t="shared" si="0"/>
        <v>0</v>
      </c>
    </row>
    <row r="24" spans="1:25" x14ac:dyDescent="0.25">
      <c r="A24" s="38">
        <v>20</v>
      </c>
      <c r="B24" s="310">
        <f>+'PRE-FEST.'!D30</f>
        <v>0</v>
      </c>
      <c r="C24" s="312"/>
      <c r="D24" s="313"/>
      <c r="E24" s="312"/>
      <c r="F24" s="313"/>
      <c r="G24" s="311"/>
      <c r="H24" s="293"/>
      <c r="I24" s="312"/>
      <c r="J24" s="313"/>
      <c r="K24" s="311"/>
      <c r="L24" s="293"/>
      <c r="M24" s="312"/>
      <c r="N24" s="313"/>
      <c r="O24" s="311"/>
      <c r="P24" s="293"/>
      <c r="Q24" s="312"/>
      <c r="R24" s="313"/>
      <c r="S24" s="311"/>
      <c r="T24" s="293"/>
      <c r="U24" s="312"/>
      <c r="V24" s="313"/>
      <c r="W24" s="311"/>
      <c r="X24" s="293"/>
      <c r="Y24" s="318">
        <f t="shared" si="0"/>
        <v>0</v>
      </c>
    </row>
    <row r="25" spans="1:25" x14ac:dyDescent="0.25">
      <c r="A25" s="38">
        <v>21</v>
      </c>
      <c r="B25" s="310">
        <f>+'PRE-FEST.'!D31</f>
        <v>0</v>
      </c>
      <c r="C25" s="312"/>
      <c r="D25" s="313"/>
      <c r="E25" s="312"/>
      <c r="F25" s="313"/>
      <c r="G25" s="311"/>
      <c r="H25" s="293"/>
      <c r="I25" s="312"/>
      <c r="J25" s="313"/>
      <c r="K25" s="311"/>
      <c r="L25" s="293"/>
      <c r="M25" s="312"/>
      <c r="N25" s="313"/>
      <c r="O25" s="311"/>
      <c r="P25" s="293"/>
      <c r="Q25" s="312"/>
      <c r="R25" s="313"/>
      <c r="S25" s="311"/>
      <c r="T25" s="293"/>
      <c r="U25" s="312"/>
      <c r="V25" s="313"/>
      <c r="W25" s="311"/>
      <c r="X25" s="293"/>
      <c r="Y25" s="318">
        <f t="shared" si="0"/>
        <v>0</v>
      </c>
    </row>
    <row r="26" spans="1:25" x14ac:dyDescent="0.25">
      <c r="A26" s="38">
        <v>22</v>
      </c>
      <c r="B26" s="310">
        <f>+'PRE-FEST.'!D32</f>
        <v>0</v>
      </c>
      <c r="C26" s="312"/>
      <c r="D26" s="313"/>
      <c r="E26" s="312"/>
      <c r="F26" s="313"/>
      <c r="G26" s="311"/>
      <c r="H26" s="293"/>
      <c r="I26" s="312"/>
      <c r="J26" s="313"/>
      <c r="K26" s="311"/>
      <c r="L26" s="293"/>
      <c r="M26" s="312"/>
      <c r="N26" s="313"/>
      <c r="O26" s="311"/>
      <c r="P26" s="293"/>
      <c r="Q26" s="312"/>
      <c r="R26" s="313"/>
      <c r="S26" s="311"/>
      <c r="T26" s="293"/>
      <c r="U26" s="312"/>
      <c r="V26" s="313"/>
      <c r="W26" s="311"/>
      <c r="X26" s="293"/>
      <c r="Y26" s="318">
        <f t="shared" si="0"/>
        <v>0</v>
      </c>
    </row>
    <row r="27" spans="1:25" x14ac:dyDescent="0.25">
      <c r="A27" s="38">
        <v>23</v>
      </c>
      <c r="B27" s="310">
        <f>+'PRE-FEST.'!D33</f>
        <v>0</v>
      </c>
      <c r="C27" s="312"/>
      <c r="D27" s="313"/>
      <c r="E27" s="312"/>
      <c r="F27" s="313"/>
      <c r="G27" s="311"/>
      <c r="H27" s="293"/>
      <c r="I27" s="312"/>
      <c r="J27" s="313"/>
      <c r="K27" s="311"/>
      <c r="L27" s="293"/>
      <c r="M27" s="312"/>
      <c r="N27" s="313"/>
      <c r="O27" s="311"/>
      <c r="P27" s="293"/>
      <c r="Q27" s="312"/>
      <c r="R27" s="313"/>
      <c r="S27" s="311"/>
      <c r="T27" s="293"/>
      <c r="U27" s="312"/>
      <c r="V27" s="313"/>
      <c r="W27" s="311"/>
      <c r="X27" s="293"/>
      <c r="Y27" s="318">
        <f t="shared" si="0"/>
        <v>0</v>
      </c>
    </row>
    <row r="28" spans="1:25" x14ac:dyDescent="0.25">
      <c r="A28" s="38">
        <v>24</v>
      </c>
      <c r="B28" s="310">
        <f>+'PRE-FEST.'!D34</f>
        <v>0</v>
      </c>
      <c r="C28" s="312"/>
      <c r="D28" s="313"/>
      <c r="E28" s="312"/>
      <c r="F28" s="313"/>
      <c r="G28" s="311"/>
      <c r="H28" s="293"/>
      <c r="I28" s="312"/>
      <c r="J28" s="313"/>
      <c r="K28" s="311"/>
      <c r="L28" s="293"/>
      <c r="M28" s="312"/>
      <c r="N28" s="313"/>
      <c r="O28" s="311"/>
      <c r="P28" s="293"/>
      <c r="Q28" s="312"/>
      <c r="R28" s="313"/>
      <c r="S28" s="311"/>
      <c r="T28" s="293"/>
      <c r="U28" s="312"/>
      <c r="V28" s="313"/>
      <c r="W28" s="311"/>
      <c r="X28" s="293"/>
      <c r="Y28" s="318">
        <f t="shared" si="0"/>
        <v>0</v>
      </c>
    </row>
    <row r="29" spans="1:25" ht="15.75" thickBot="1" x14ac:dyDescent="0.3">
      <c r="A29" s="38">
        <v>25</v>
      </c>
      <c r="B29" s="310">
        <f>+'PRE-FEST.'!D35</f>
        <v>0</v>
      </c>
      <c r="C29" s="312"/>
      <c r="D29" s="313"/>
      <c r="E29" s="312"/>
      <c r="F29" s="313"/>
      <c r="G29" s="311"/>
      <c r="H29" s="293"/>
      <c r="I29" s="312"/>
      <c r="J29" s="313"/>
      <c r="K29" s="311"/>
      <c r="L29" s="293"/>
      <c r="M29" s="312"/>
      <c r="N29" s="313"/>
      <c r="O29" s="311"/>
      <c r="P29" s="293"/>
      <c r="Q29" s="312"/>
      <c r="R29" s="313"/>
      <c r="S29" s="311"/>
      <c r="T29" s="293"/>
      <c r="U29" s="312"/>
      <c r="V29" s="313"/>
      <c r="W29" s="311"/>
      <c r="X29" s="293"/>
      <c r="Y29" s="318">
        <f t="shared" si="0"/>
        <v>0</v>
      </c>
    </row>
    <row r="30" spans="1:25" ht="18.75" thickBot="1" x14ac:dyDescent="0.3">
      <c r="W30" s="617" t="s">
        <v>33</v>
      </c>
      <c r="X30" s="618"/>
      <c r="Y30" s="319">
        <f>SUM(Y5:Y29)</f>
        <v>0</v>
      </c>
    </row>
    <row r="31" spans="1:25" ht="21" thickBot="1" x14ac:dyDescent="0.3">
      <c r="W31" s="619" t="s">
        <v>87</v>
      </c>
      <c r="X31" s="620"/>
      <c r="Y31" s="320">
        <f>+Y1-Y30</f>
        <v>2.5</v>
      </c>
    </row>
    <row r="32" spans="1:25" x14ac:dyDescent="0.25">
      <c r="W32" s="600" t="str">
        <f>IF(Y1&lt;Y30,"HAI SUPERATO IL BUDGET !!!"," ")</f>
        <v xml:space="preserve"> </v>
      </c>
      <c r="X32" s="600"/>
      <c r="Y32" s="600"/>
    </row>
    <row r="33" spans="23:25" x14ac:dyDescent="0.25">
      <c r="W33" s="601"/>
      <c r="X33" s="601"/>
      <c r="Y33" s="601"/>
    </row>
  </sheetData>
  <sheetProtection algorithmName="SHA-512" hashValue="Co5pT5d43Po0hR23v4FDD5NiOKVnbO55ua7oJtF/LjyG1fZ1NXNszpo69ZMtjavvmtbtpUufkBxFIU8twQaSBw==" saltValue="ithW/DDxZc7LTFYfu2lV+w==" spinCount="100000" sheet="1" objects="1" scenarios="1"/>
  <mergeCells count="10">
    <mergeCell ref="A1:B3"/>
    <mergeCell ref="U1:X3"/>
    <mergeCell ref="Y1:Y3"/>
    <mergeCell ref="W32:Y33"/>
    <mergeCell ref="C1:F3"/>
    <mergeCell ref="G1:G3"/>
    <mergeCell ref="H1:I3"/>
    <mergeCell ref="W30:X30"/>
    <mergeCell ref="W31:X31"/>
    <mergeCell ref="J1:P3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82"/>
  <sheetViews>
    <sheetView topLeftCell="D2" zoomScaleNormal="100" workbookViewId="0">
      <selection activeCell="K11" sqref="K11"/>
    </sheetView>
  </sheetViews>
  <sheetFormatPr defaultRowHeight="15" x14ac:dyDescent="0.25"/>
  <cols>
    <col min="1" max="1" width="12.42578125" customWidth="1"/>
    <col min="2" max="2" width="10.140625" customWidth="1"/>
    <col min="3" max="3" width="10.42578125" customWidth="1"/>
    <col min="4" max="4" width="13.140625" customWidth="1"/>
    <col min="7" max="7" width="15.7109375" customWidth="1"/>
    <col min="8" max="8" width="13.85546875" customWidth="1"/>
    <col min="10" max="10" width="14.140625" customWidth="1"/>
    <col min="11" max="11" width="7.140625" customWidth="1"/>
    <col min="13" max="13" width="15.5703125" customWidth="1"/>
    <col min="16" max="16" width="7.5703125" customWidth="1"/>
    <col min="17" max="17" width="2" customWidth="1"/>
  </cols>
  <sheetData>
    <row r="1" spans="1:17" ht="28.35" customHeight="1" x14ac:dyDescent="0.45"/>
    <row r="2" spans="1:17" ht="28.35" customHeight="1" thickBot="1" x14ac:dyDescent="0.5"/>
    <row r="3" spans="1:17" ht="28.35" customHeight="1" x14ac:dyDescent="0.25">
      <c r="A3" s="624" t="s">
        <v>139</v>
      </c>
      <c r="B3" s="625"/>
      <c r="C3" s="625"/>
      <c r="D3" s="625"/>
      <c r="E3" s="625"/>
      <c r="F3" s="625"/>
      <c r="G3" s="625"/>
      <c r="H3" s="625"/>
      <c r="I3" s="625"/>
      <c r="J3" s="626"/>
      <c r="K3" s="144"/>
      <c r="M3" s="158" t="s">
        <v>146</v>
      </c>
      <c r="N3" s="159"/>
      <c r="O3" s="159"/>
      <c r="P3" s="159"/>
      <c r="Q3" s="160"/>
    </row>
    <row r="4" spans="1:17" ht="28.35" customHeight="1" x14ac:dyDescent="0.25">
      <c r="A4" s="627"/>
      <c r="B4" s="628"/>
      <c r="C4" s="628"/>
      <c r="D4" s="628"/>
      <c r="E4" s="628"/>
      <c r="F4" s="628"/>
      <c r="G4" s="628"/>
      <c r="H4" s="628"/>
      <c r="I4" s="628"/>
      <c r="J4" s="629"/>
      <c r="K4" s="144"/>
      <c r="M4" s="161" t="s">
        <v>145</v>
      </c>
      <c r="N4" s="162"/>
      <c r="O4" s="162"/>
      <c r="P4" s="162"/>
      <c r="Q4" s="163"/>
    </row>
    <row r="5" spans="1:17" ht="28.35" customHeight="1" thickBot="1" x14ac:dyDescent="0.3">
      <c r="A5" s="630"/>
      <c r="B5" s="631"/>
      <c r="C5" s="631"/>
      <c r="D5" s="631"/>
      <c r="E5" s="631"/>
      <c r="F5" s="631"/>
      <c r="G5" s="631"/>
      <c r="H5" s="631"/>
      <c r="I5" s="631"/>
      <c r="J5" s="632"/>
      <c r="K5" s="144"/>
      <c r="M5" s="164" t="s">
        <v>141</v>
      </c>
      <c r="N5" s="165"/>
      <c r="O5" s="165"/>
      <c r="P5" s="165"/>
      <c r="Q5" s="166"/>
    </row>
    <row r="6" spans="1:17" ht="28.35" customHeight="1" x14ac:dyDescent="0.45">
      <c r="M6" s="161" t="s">
        <v>142</v>
      </c>
      <c r="N6" s="162"/>
      <c r="O6" s="162"/>
      <c r="P6" s="162"/>
      <c r="Q6" s="163"/>
    </row>
    <row r="7" spans="1:17" ht="28.35" customHeight="1" x14ac:dyDescent="0.45">
      <c r="M7" s="167" t="s">
        <v>143</v>
      </c>
      <c r="N7" s="162"/>
      <c r="O7" s="162"/>
      <c r="P7" s="162"/>
      <c r="Q7" s="163"/>
    </row>
    <row r="8" spans="1:17" ht="28.35" customHeight="1" x14ac:dyDescent="0.45">
      <c r="M8" s="471" t="s">
        <v>144</v>
      </c>
      <c r="N8" s="162"/>
      <c r="O8" s="162"/>
      <c r="P8" s="162"/>
      <c r="Q8" s="163"/>
    </row>
    <row r="9" spans="1:17" ht="28.35" customHeight="1" thickBot="1" x14ac:dyDescent="0.5">
      <c r="M9" s="470" t="s">
        <v>176</v>
      </c>
      <c r="N9" s="165"/>
      <c r="O9" s="165"/>
      <c r="P9" s="165"/>
      <c r="Q9" s="166"/>
    </row>
    <row r="10" spans="1:17" ht="28.35" customHeight="1" x14ac:dyDescent="0.25">
      <c r="H10" s="633" t="s">
        <v>91</v>
      </c>
      <c r="I10" s="634">
        <f>+'PRE-FEST.'!D11</f>
        <v>0</v>
      </c>
      <c r="J10" s="634"/>
    </row>
    <row r="11" spans="1:17" ht="28.35" customHeight="1" x14ac:dyDescent="0.25">
      <c r="H11" s="633"/>
      <c r="I11" s="634"/>
      <c r="J11" s="634"/>
    </row>
    <row r="12" spans="1:17" ht="28.35" customHeight="1" x14ac:dyDescent="0.25">
      <c r="H12" s="633"/>
      <c r="I12" s="634"/>
      <c r="J12" s="634"/>
    </row>
    <row r="13" spans="1:17" ht="28.35" customHeight="1" x14ac:dyDescent="0.25">
      <c r="M13" s="145"/>
    </row>
    <row r="14" spans="1:17" ht="28.35" customHeight="1" x14ac:dyDescent="0.25">
      <c r="A14" s="40" t="s">
        <v>92</v>
      </c>
      <c r="B14" s="40"/>
      <c r="C14" s="40"/>
      <c r="D14" s="461">
        <f>+PROSP.MENS.!N10</f>
        <v>0</v>
      </c>
      <c r="E14" s="40" t="s">
        <v>93</v>
      </c>
      <c r="F14" s="40"/>
      <c r="G14" s="40"/>
      <c r="H14" s="145">
        <f>+'PRE-FEST.'!$H$6:I6</f>
        <v>45016</v>
      </c>
      <c r="I14" s="41" t="s">
        <v>94</v>
      </c>
      <c r="J14" s="42"/>
      <c r="K14" s="7"/>
      <c r="L14" s="7"/>
    </row>
    <row r="15" spans="1:17" ht="28.35" customHeight="1" x14ac:dyDescent="0.25">
      <c r="A15" s="40"/>
      <c r="B15" s="40"/>
      <c r="C15" s="40"/>
      <c r="D15" s="40"/>
      <c r="E15" s="40"/>
      <c r="F15" s="40"/>
      <c r="G15" s="40"/>
      <c r="H15" s="42"/>
      <c r="I15" s="42"/>
      <c r="J15" s="42"/>
      <c r="K15" s="7"/>
      <c r="L15" s="7"/>
    </row>
    <row r="16" spans="1:17" ht="28.35" customHeight="1" x14ac:dyDescent="0.25">
      <c r="A16" s="40" t="s">
        <v>95</v>
      </c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28.3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ht="28.3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28.3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28.3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28.3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28.35" customHeight="1" x14ac:dyDescent="0.25"/>
    <row r="23" spans="1:10" ht="28.35" customHeight="1" x14ac:dyDescent="0.25">
      <c r="B23" s="40" t="s">
        <v>96</v>
      </c>
      <c r="C23" s="40"/>
      <c r="D23" s="40"/>
      <c r="E23" s="40"/>
      <c r="F23" s="40"/>
      <c r="G23" s="40"/>
      <c r="H23" s="40" t="s">
        <v>97</v>
      </c>
      <c r="I23" s="40"/>
    </row>
    <row r="24" spans="1:10" ht="28.35" customHeight="1" x14ac:dyDescent="0.25">
      <c r="A24" s="18"/>
      <c r="B24" s="18"/>
      <c r="H24" s="18"/>
    </row>
    <row r="25" spans="1:10" ht="28.35" customHeight="1" x14ac:dyDescent="0.25"/>
    <row r="26" spans="1:10" ht="28.35" customHeight="1" x14ac:dyDescent="0.25">
      <c r="A26" s="624" t="s">
        <v>139</v>
      </c>
      <c r="B26" s="625"/>
      <c r="C26" s="625"/>
      <c r="D26" s="625"/>
      <c r="E26" s="625"/>
      <c r="F26" s="625"/>
      <c r="G26" s="625"/>
      <c r="H26" s="625"/>
      <c r="I26" s="625"/>
      <c r="J26" s="626"/>
    </row>
    <row r="27" spans="1:10" ht="28.35" customHeight="1" x14ac:dyDescent="0.25">
      <c r="A27" s="627"/>
      <c r="B27" s="628"/>
      <c r="C27" s="628"/>
      <c r="D27" s="628"/>
      <c r="E27" s="628"/>
      <c r="F27" s="628"/>
      <c r="G27" s="628"/>
      <c r="H27" s="628"/>
      <c r="I27" s="628"/>
      <c r="J27" s="629"/>
    </row>
    <row r="28" spans="1:10" ht="28.35" customHeight="1" x14ac:dyDescent="0.25">
      <c r="A28" s="630"/>
      <c r="B28" s="631"/>
      <c r="C28" s="631"/>
      <c r="D28" s="631"/>
      <c r="E28" s="631"/>
      <c r="F28" s="631"/>
      <c r="G28" s="631"/>
      <c r="H28" s="631"/>
      <c r="I28" s="631"/>
      <c r="J28" s="632"/>
    </row>
    <row r="29" spans="1:10" ht="28.35" customHeight="1" x14ac:dyDescent="0.25"/>
    <row r="30" spans="1:10" ht="28.35" customHeight="1" x14ac:dyDescent="0.25"/>
    <row r="31" spans="1:10" ht="28.35" customHeight="1" x14ac:dyDescent="0.25"/>
    <row r="32" spans="1:10" ht="28.35" customHeight="1" x14ac:dyDescent="0.25"/>
    <row r="33" spans="1:10" ht="28.35" customHeight="1" x14ac:dyDescent="0.25">
      <c r="H33" s="633" t="s">
        <v>91</v>
      </c>
      <c r="I33" s="634">
        <f>+'PRE-FEST.'!D12</f>
        <v>0</v>
      </c>
      <c r="J33" s="634"/>
    </row>
    <row r="34" spans="1:10" ht="28.35" customHeight="1" x14ac:dyDescent="0.25">
      <c r="H34" s="633"/>
      <c r="I34" s="634"/>
      <c r="J34" s="634"/>
    </row>
    <row r="35" spans="1:10" ht="28.35" customHeight="1" x14ac:dyDescent="0.25">
      <c r="H35" s="633"/>
      <c r="I35" s="634"/>
      <c r="J35" s="634"/>
    </row>
    <row r="36" spans="1:10" ht="28.35" customHeight="1" x14ac:dyDescent="0.25"/>
    <row r="37" spans="1:10" ht="28.35" customHeight="1" x14ac:dyDescent="0.25">
      <c r="A37" s="40" t="s">
        <v>92</v>
      </c>
      <c r="B37" s="40"/>
      <c r="C37" s="40"/>
      <c r="D37" s="461">
        <f>+PROSP.MENS.!N11</f>
        <v>0</v>
      </c>
      <c r="E37" s="40" t="s">
        <v>93</v>
      </c>
      <c r="F37" s="40"/>
      <c r="G37" s="40"/>
      <c r="H37" s="145">
        <f>+H14</f>
        <v>45016</v>
      </c>
      <c r="I37" s="40" t="s">
        <v>94</v>
      </c>
      <c r="J37" s="40"/>
    </row>
    <row r="38" spans="1:10" ht="28.35" customHeight="1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8.35" customHeight="1" x14ac:dyDescent="0.25">
      <c r="A39" s="40" t="s">
        <v>95</v>
      </c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28.35" customHeight="1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8.35" customHeight="1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8.35" customHeight="1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</row>
    <row r="43" spans="1:10" ht="28.35" customHeight="1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</row>
    <row r="44" spans="1:10" ht="28.35" customHeight="1" x14ac:dyDescent="0.25"/>
    <row r="45" spans="1:10" ht="28.35" customHeight="1" x14ac:dyDescent="0.25">
      <c r="B45" s="40"/>
      <c r="C45" s="40"/>
      <c r="D45" s="40"/>
      <c r="E45" s="40"/>
      <c r="F45" s="40"/>
      <c r="G45" s="40"/>
      <c r="H45" s="40"/>
      <c r="I45" s="40"/>
    </row>
    <row r="46" spans="1:10" ht="28.35" customHeight="1" x14ac:dyDescent="0.25">
      <c r="B46" s="40" t="s">
        <v>96</v>
      </c>
      <c r="C46" s="40"/>
      <c r="D46" s="40"/>
      <c r="E46" s="40"/>
      <c r="F46" s="40"/>
      <c r="G46" s="40"/>
      <c r="H46" s="40" t="s">
        <v>97</v>
      </c>
      <c r="I46" s="40"/>
    </row>
    <row r="47" spans="1:10" ht="28.35" customHeight="1" x14ac:dyDescent="0.25">
      <c r="B47" s="18"/>
      <c r="H47" s="18"/>
    </row>
    <row r="48" spans="1:10" ht="28.35" customHeight="1" x14ac:dyDescent="0.25"/>
    <row r="49" spans="1:10" ht="28.35" customHeight="1" x14ac:dyDescent="0.25">
      <c r="A49" s="624" t="s">
        <v>139</v>
      </c>
      <c r="B49" s="625"/>
      <c r="C49" s="625"/>
      <c r="D49" s="625"/>
      <c r="E49" s="625"/>
      <c r="F49" s="625"/>
      <c r="G49" s="625"/>
      <c r="H49" s="625"/>
      <c r="I49" s="625"/>
      <c r="J49" s="626"/>
    </row>
    <row r="50" spans="1:10" ht="28.35" customHeight="1" x14ac:dyDescent="0.25">
      <c r="A50" s="627"/>
      <c r="B50" s="628"/>
      <c r="C50" s="628"/>
      <c r="D50" s="628"/>
      <c r="E50" s="628"/>
      <c r="F50" s="628"/>
      <c r="G50" s="628"/>
      <c r="H50" s="628"/>
      <c r="I50" s="628"/>
      <c r="J50" s="629"/>
    </row>
    <row r="51" spans="1:10" ht="28.35" customHeight="1" x14ac:dyDescent="0.25">
      <c r="A51" s="630"/>
      <c r="B51" s="631"/>
      <c r="C51" s="631"/>
      <c r="D51" s="631"/>
      <c r="E51" s="631"/>
      <c r="F51" s="631"/>
      <c r="G51" s="631"/>
      <c r="H51" s="631"/>
      <c r="I51" s="631"/>
      <c r="J51" s="632"/>
    </row>
    <row r="52" spans="1:10" ht="28.35" customHeight="1" x14ac:dyDescent="0.25"/>
    <row r="53" spans="1:10" ht="28.35" customHeight="1" x14ac:dyDescent="0.25"/>
    <row r="54" spans="1:10" ht="28.35" customHeight="1" x14ac:dyDescent="0.25"/>
    <row r="55" spans="1:10" ht="28.35" customHeight="1" x14ac:dyDescent="0.25"/>
    <row r="56" spans="1:10" ht="28.35" customHeight="1" x14ac:dyDescent="0.25">
      <c r="H56" s="633" t="s">
        <v>91</v>
      </c>
      <c r="I56" s="634">
        <f>+'PRE-FEST.'!D13</f>
        <v>0</v>
      </c>
      <c r="J56" s="634"/>
    </row>
    <row r="57" spans="1:10" ht="28.35" customHeight="1" x14ac:dyDescent="0.25">
      <c r="H57" s="633"/>
      <c r="I57" s="634"/>
      <c r="J57" s="634"/>
    </row>
    <row r="58" spans="1:10" ht="28.35" customHeight="1" x14ac:dyDescent="0.25">
      <c r="H58" s="633"/>
      <c r="I58" s="634"/>
      <c r="J58" s="634"/>
    </row>
    <row r="59" spans="1:10" ht="28.35" customHeight="1" x14ac:dyDescent="0.25"/>
    <row r="60" spans="1:10" ht="28.35" customHeight="1" x14ac:dyDescent="0.25">
      <c r="A60" s="40" t="s">
        <v>92</v>
      </c>
      <c r="B60" s="40"/>
      <c r="C60" s="40"/>
      <c r="D60" s="461">
        <f>+PROSP.MENS.!N12</f>
        <v>0</v>
      </c>
      <c r="E60" s="40" t="s">
        <v>93</v>
      </c>
      <c r="F60" s="40"/>
      <c r="G60" s="40"/>
      <c r="H60" s="146">
        <f>+H14</f>
        <v>45016</v>
      </c>
      <c r="I60" s="40" t="s">
        <v>94</v>
      </c>
      <c r="J60" s="40"/>
    </row>
    <row r="61" spans="1:10" ht="28.35" customHeight="1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</row>
    <row r="62" spans="1:10" ht="28.35" customHeight="1" x14ac:dyDescent="0.25">
      <c r="A62" s="40" t="s">
        <v>95</v>
      </c>
      <c r="B62" s="40"/>
      <c r="C62" s="40"/>
      <c r="D62" s="40"/>
      <c r="E62" s="40"/>
      <c r="F62" s="40"/>
      <c r="G62" s="40"/>
      <c r="H62" s="40"/>
      <c r="I62" s="40"/>
      <c r="J62" s="40"/>
    </row>
    <row r="63" spans="1:10" ht="28.35" customHeight="1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28.35" customHeight="1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</row>
    <row r="65" spans="1:10" ht="28.35" customHeight="1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</row>
    <row r="66" spans="1:10" ht="28.35" customHeight="1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</row>
    <row r="67" spans="1:10" ht="28.35" customHeight="1" x14ac:dyDescent="0.25"/>
    <row r="68" spans="1:10" ht="28.35" customHeight="1" x14ac:dyDescent="0.25"/>
    <row r="69" spans="1:10" ht="28.35" customHeight="1" x14ac:dyDescent="0.25">
      <c r="B69" s="40" t="s">
        <v>96</v>
      </c>
      <c r="C69" s="40"/>
      <c r="D69" s="40"/>
      <c r="E69" s="40"/>
      <c r="F69" s="40"/>
      <c r="G69" s="40"/>
      <c r="H69" s="40" t="s">
        <v>97</v>
      </c>
      <c r="I69" s="40"/>
    </row>
    <row r="70" spans="1:10" ht="28.35" customHeight="1" x14ac:dyDescent="0.25"/>
    <row r="71" spans="1:10" ht="28.35" customHeight="1" x14ac:dyDescent="0.25"/>
    <row r="72" spans="1:10" ht="28.35" customHeight="1" x14ac:dyDescent="0.25">
      <c r="A72" s="624" t="s">
        <v>139</v>
      </c>
      <c r="B72" s="625"/>
      <c r="C72" s="625"/>
      <c r="D72" s="625"/>
      <c r="E72" s="625"/>
      <c r="F72" s="625"/>
      <c r="G72" s="625"/>
      <c r="H72" s="625"/>
      <c r="I72" s="625"/>
      <c r="J72" s="626"/>
    </row>
    <row r="73" spans="1:10" ht="28.35" customHeight="1" x14ac:dyDescent="0.25">
      <c r="A73" s="627"/>
      <c r="B73" s="628"/>
      <c r="C73" s="628"/>
      <c r="D73" s="628"/>
      <c r="E73" s="628"/>
      <c r="F73" s="628"/>
      <c r="G73" s="628"/>
      <c r="H73" s="628"/>
      <c r="I73" s="628"/>
      <c r="J73" s="629"/>
    </row>
    <row r="74" spans="1:10" ht="28.35" customHeight="1" x14ac:dyDescent="0.25">
      <c r="A74" s="630"/>
      <c r="B74" s="631"/>
      <c r="C74" s="631"/>
      <c r="D74" s="631"/>
      <c r="E74" s="631"/>
      <c r="F74" s="631"/>
      <c r="G74" s="631"/>
      <c r="H74" s="631"/>
      <c r="I74" s="631"/>
      <c r="J74" s="632"/>
    </row>
    <row r="75" spans="1:10" ht="28.35" customHeight="1" x14ac:dyDescent="0.25"/>
    <row r="76" spans="1:10" ht="28.35" customHeight="1" x14ac:dyDescent="0.25"/>
    <row r="77" spans="1:10" ht="28.35" customHeight="1" x14ac:dyDescent="0.25"/>
    <row r="78" spans="1:10" ht="28.35" customHeight="1" x14ac:dyDescent="0.25"/>
    <row r="79" spans="1:10" ht="28.35" customHeight="1" x14ac:dyDescent="0.25">
      <c r="H79" s="633" t="s">
        <v>91</v>
      </c>
      <c r="I79" s="634">
        <f>+'PRE-FEST.'!D14</f>
        <v>0</v>
      </c>
      <c r="J79" s="634"/>
    </row>
    <row r="80" spans="1:10" ht="28.35" customHeight="1" x14ac:dyDescent="0.25">
      <c r="H80" s="633"/>
      <c r="I80" s="634"/>
      <c r="J80" s="634"/>
    </row>
    <row r="81" spans="1:10" ht="28.35" customHeight="1" x14ac:dyDescent="0.25">
      <c r="H81" s="633"/>
      <c r="I81" s="634"/>
      <c r="J81" s="634"/>
    </row>
    <row r="82" spans="1:10" ht="28.35" customHeight="1" x14ac:dyDescent="0.25"/>
    <row r="83" spans="1:10" ht="28.35" customHeight="1" x14ac:dyDescent="0.25">
      <c r="A83" s="40" t="s">
        <v>92</v>
      </c>
      <c r="B83" s="40"/>
      <c r="C83" s="40"/>
      <c r="D83" s="461">
        <f>+PROSP.MENS.!N13</f>
        <v>0</v>
      </c>
      <c r="E83" s="40" t="s">
        <v>93</v>
      </c>
      <c r="F83" s="40"/>
      <c r="G83" s="40"/>
      <c r="H83" s="145">
        <f>+H14</f>
        <v>45016</v>
      </c>
      <c r="I83" s="40" t="s">
        <v>94</v>
      </c>
      <c r="J83" s="40"/>
    </row>
    <row r="84" spans="1:10" ht="28.35" customHeight="1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</row>
    <row r="85" spans="1:10" ht="28.35" customHeight="1" x14ac:dyDescent="0.25">
      <c r="A85" s="40" t="s">
        <v>98</v>
      </c>
      <c r="B85" s="40"/>
      <c r="C85" s="40"/>
      <c r="D85" s="40"/>
      <c r="E85" s="40"/>
      <c r="F85" s="40"/>
      <c r="G85" s="40"/>
      <c r="H85" s="40"/>
      <c r="I85" s="40"/>
      <c r="J85" s="40"/>
    </row>
    <row r="86" spans="1:10" ht="28.35" customHeight="1" x14ac:dyDescent="0.25">
      <c r="A86" s="40"/>
      <c r="B86" s="40"/>
      <c r="C86" s="40"/>
      <c r="D86" s="40"/>
      <c r="E86" s="40"/>
      <c r="F86" s="40"/>
      <c r="G86" s="40"/>
      <c r="H86" s="40"/>
      <c r="I86" s="40"/>
      <c r="J86" s="40"/>
    </row>
    <row r="87" spans="1:10" ht="28.35" customHeight="1" x14ac:dyDescent="0.25">
      <c r="A87" s="40"/>
      <c r="B87" s="40"/>
      <c r="C87" s="40"/>
      <c r="D87" s="40"/>
      <c r="E87" s="40"/>
      <c r="F87" s="40"/>
      <c r="G87" s="40"/>
      <c r="H87" s="40"/>
      <c r="I87" s="40"/>
      <c r="J87" s="40"/>
    </row>
    <row r="88" spans="1:10" ht="28.35" customHeight="1" x14ac:dyDescent="0.25">
      <c r="A88" s="40"/>
      <c r="B88" s="40"/>
      <c r="C88" s="40"/>
      <c r="D88" s="40"/>
      <c r="E88" s="40"/>
      <c r="F88" s="40"/>
      <c r="G88" s="40"/>
      <c r="H88" s="40"/>
      <c r="I88" s="40"/>
      <c r="J88" s="40"/>
    </row>
    <row r="89" spans="1:10" ht="28.35" customHeight="1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40"/>
    </row>
    <row r="90" spans="1:10" ht="28.35" customHeight="1" x14ac:dyDescent="0.25"/>
    <row r="91" spans="1:10" ht="28.35" customHeight="1" x14ac:dyDescent="0.25"/>
    <row r="92" spans="1:10" ht="28.35" customHeight="1" x14ac:dyDescent="0.25">
      <c r="B92" s="40" t="s">
        <v>96</v>
      </c>
      <c r="C92" s="40"/>
      <c r="D92" s="40"/>
      <c r="E92" s="40"/>
      <c r="F92" s="40"/>
      <c r="G92" s="40"/>
      <c r="H92" s="40" t="s">
        <v>97</v>
      </c>
    </row>
    <row r="93" spans="1:10" ht="28.35" customHeight="1" x14ac:dyDescent="0.25"/>
    <row r="94" spans="1:10" ht="28.35" customHeight="1" x14ac:dyDescent="0.25"/>
    <row r="95" spans="1:10" ht="28.35" customHeight="1" x14ac:dyDescent="0.25">
      <c r="A95" s="624" t="s">
        <v>139</v>
      </c>
      <c r="B95" s="625"/>
      <c r="C95" s="625"/>
      <c r="D95" s="625"/>
      <c r="E95" s="625"/>
      <c r="F95" s="625"/>
      <c r="G95" s="625"/>
      <c r="H95" s="625"/>
      <c r="I95" s="625"/>
      <c r="J95" s="626"/>
    </row>
    <row r="96" spans="1:10" ht="28.35" customHeight="1" x14ac:dyDescent="0.25">
      <c r="A96" s="627"/>
      <c r="B96" s="628"/>
      <c r="C96" s="628"/>
      <c r="D96" s="628"/>
      <c r="E96" s="628"/>
      <c r="F96" s="628"/>
      <c r="G96" s="628"/>
      <c r="H96" s="628"/>
      <c r="I96" s="628"/>
      <c r="J96" s="629"/>
    </row>
    <row r="97" spans="1:10" ht="28.35" customHeight="1" x14ac:dyDescent="0.25">
      <c r="A97" s="630"/>
      <c r="B97" s="631"/>
      <c r="C97" s="631"/>
      <c r="D97" s="631"/>
      <c r="E97" s="631"/>
      <c r="F97" s="631"/>
      <c r="G97" s="631"/>
      <c r="H97" s="631"/>
      <c r="I97" s="631"/>
      <c r="J97" s="632"/>
    </row>
    <row r="98" spans="1:10" ht="28.35" customHeight="1" x14ac:dyDescent="0.25"/>
    <row r="99" spans="1:10" ht="28.35" customHeight="1" x14ac:dyDescent="0.25"/>
    <row r="100" spans="1:10" ht="28.35" customHeight="1" x14ac:dyDescent="0.25"/>
    <row r="101" spans="1:10" ht="28.35" customHeight="1" x14ac:dyDescent="0.25"/>
    <row r="102" spans="1:10" ht="28.35" customHeight="1" x14ac:dyDescent="0.25">
      <c r="H102" s="633" t="s">
        <v>91</v>
      </c>
      <c r="I102" s="634">
        <f>+'PRE-FEST.'!D15</f>
        <v>0</v>
      </c>
      <c r="J102" s="634"/>
    </row>
    <row r="103" spans="1:10" ht="28.35" customHeight="1" x14ac:dyDescent="0.25">
      <c r="H103" s="633"/>
      <c r="I103" s="634"/>
      <c r="J103" s="634"/>
    </row>
    <row r="104" spans="1:10" ht="28.35" customHeight="1" x14ac:dyDescent="0.25">
      <c r="H104" s="633"/>
      <c r="I104" s="634"/>
      <c r="J104" s="634"/>
    </row>
    <row r="105" spans="1:10" ht="28.35" customHeight="1" x14ac:dyDescent="0.25">
      <c r="D105" s="43"/>
    </row>
    <row r="106" spans="1:10" ht="28.35" customHeight="1" x14ac:dyDescent="0.25">
      <c r="A106" s="40" t="s">
        <v>92</v>
      </c>
      <c r="B106" s="40"/>
      <c r="C106" s="40"/>
      <c r="D106" s="461">
        <f>+PROSP.MENS.!N14</f>
        <v>0</v>
      </c>
      <c r="E106" s="40" t="s">
        <v>93</v>
      </c>
      <c r="F106" s="40"/>
      <c r="G106" s="40"/>
      <c r="H106" s="145">
        <f>+H14</f>
        <v>45016</v>
      </c>
      <c r="I106" s="40" t="s">
        <v>94</v>
      </c>
      <c r="J106" s="40"/>
    </row>
    <row r="107" spans="1:10" ht="28.35" customHeight="1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</row>
    <row r="108" spans="1:10" ht="28.35" customHeight="1" x14ac:dyDescent="0.25">
      <c r="A108" s="40" t="s">
        <v>95</v>
      </c>
      <c r="B108" s="40"/>
      <c r="C108" s="40"/>
      <c r="D108" s="40"/>
      <c r="E108" s="40"/>
      <c r="F108" s="40"/>
      <c r="G108" s="40"/>
      <c r="H108" s="40"/>
      <c r="I108" s="40"/>
      <c r="J108" s="40"/>
    </row>
    <row r="109" spans="1:10" ht="28.3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</row>
    <row r="110" spans="1:10" ht="28.35" customHeight="1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</row>
    <row r="111" spans="1:10" ht="28.35" customHeight="1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</row>
    <row r="112" spans="1:10" ht="28.35" customHeight="1" x14ac:dyDescent="0.25">
      <c r="A112" s="40"/>
      <c r="B112" s="40"/>
      <c r="C112" s="40"/>
      <c r="D112" s="40"/>
      <c r="E112" s="40"/>
      <c r="F112" s="40"/>
      <c r="G112" s="40"/>
      <c r="H112" s="40"/>
      <c r="I112" s="40"/>
      <c r="J112" s="40"/>
    </row>
    <row r="113" spans="1:10" ht="28.35" customHeight="1" x14ac:dyDescent="0.25"/>
    <row r="114" spans="1:10" ht="28.35" customHeight="1" x14ac:dyDescent="0.25"/>
    <row r="115" spans="1:10" ht="28.35" customHeight="1" x14ac:dyDescent="0.25">
      <c r="B115" s="40" t="s">
        <v>96</v>
      </c>
      <c r="C115" s="40"/>
      <c r="D115" s="40"/>
      <c r="E115" s="40"/>
      <c r="F115" s="40"/>
      <c r="G115" s="40"/>
      <c r="H115" s="40" t="s">
        <v>97</v>
      </c>
      <c r="I115" s="40"/>
    </row>
    <row r="116" spans="1:10" ht="28.35" customHeight="1" x14ac:dyDescent="0.25">
      <c r="B116" s="40"/>
      <c r="C116" s="40"/>
      <c r="D116" s="40"/>
      <c r="E116" s="40"/>
      <c r="F116" s="40"/>
      <c r="G116" s="40"/>
      <c r="H116" s="40"/>
      <c r="I116" s="40"/>
    </row>
    <row r="117" spans="1:10" ht="28.35" customHeight="1" x14ac:dyDescent="0.25"/>
    <row r="118" spans="1:10" ht="28.35" customHeight="1" x14ac:dyDescent="0.25">
      <c r="A118" s="624" t="s">
        <v>139</v>
      </c>
      <c r="B118" s="625"/>
      <c r="C118" s="625"/>
      <c r="D118" s="625"/>
      <c r="E118" s="625"/>
      <c r="F118" s="625"/>
      <c r="G118" s="625"/>
      <c r="H118" s="625"/>
      <c r="I118" s="625"/>
      <c r="J118" s="626"/>
    </row>
    <row r="119" spans="1:10" ht="28.35" customHeight="1" x14ac:dyDescent="0.25">
      <c r="A119" s="627"/>
      <c r="B119" s="628"/>
      <c r="C119" s="628"/>
      <c r="D119" s="628"/>
      <c r="E119" s="628"/>
      <c r="F119" s="628"/>
      <c r="G119" s="628"/>
      <c r="H119" s="628"/>
      <c r="I119" s="628"/>
      <c r="J119" s="629"/>
    </row>
    <row r="120" spans="1:10" ht="28.35" customHeight="1" x14ac:dyDescent="0.25">
      <c r="A120" s="630"/>
      <c r="B120" s="631"/>
      <c r="C120" s="631"/>
      <c r="D120" s="631"/>
      <c r="E120" s="631"/>
      <c r="F120" s="631"/>
      <c r="G120" s="631"/>
      <c r="H120" s="631"/>
      <c r="I120" s="631"/>
      <c r="J120" s="632"/>
    </row>
    <row r="121" spans="1:10" ht="28.35" customHeight="1" x14ac:dyDescent="0.25"/>
    <row r="122" spans="1:10" ht="28.35" customHeight="1" x14ac:dyDescent="0.25"/>
    <row r="123" spans="1:10" ht="28.35" customHeight="1" x14ac:dyDescent="0.25"/>
    <row r="124" spans="1:10" ht="28.35" customHeight="1" x14ac:dyDescent="0.25"/>
    <row r="125" spans="1:10" ht="28.35" customHeight="1" x14ac:dyDescent="0.25">
      <c r="H125" s="633" t="s">
        <v>91</v>
      </c>
      <c r="I125" s="634">
        <f>+'PRE-FEST.'!D16</f>
        <v>0</v>
      </c>
      <c r="J125" s="634"/>
    </row>
    <row r="126" spans="1:10" ht="28.35" customHeight="1" x14ac:dyDescent="0.25">
      <c r="H126" s="633"/>
      <c r="I126" s="634"/>
      <c r="J126" s="634"/>
    </row>
    <row r="127" spans="1:10" ht="28.35" customHeight="1" x14ac:dyDescent="0.25">
      <c r="H127" s="633"/>
      <c r="I127" s="634"/>
      <c r="J127" s="634"/>
    </row>
    <row r="128" spans="1:10" ht="28.35" customHeight="1" x14ac:dyDescent="0.25"/>
    <row r="129" spans="1:10" ht="28.35" customHeight="1" x14ac:dyDescent="0.25">
      <c r="A129" s="40" t="s">
        <v>92</v>
      </c>
      <c r="B129" s="40"/>
      <c r="C129" s="40"/>
      <c r="D129" s="461">
        <f>+PROSP.MENS.!N15</f>
        <v>0</v>
      </c>
      <c r="E129" s="40" t="s">
        <v>93</v>
      </c>
      <c r="F129" s="40"/>
      <c r="G129" s="40"/>
      <c r="H129" s="145">
        <f>+H14</f>
        <v>45016</v>
      </c>
      <c r="I129" s="40" t="s">
        <v>94</v>
      </c>
      <c r="J129" s="40"/>
    </row>
    <row r="130" spans="1:10" ht="28.35" customHeight="1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</row>
    <row r="131" spans="1:10" ht="28.35" customHeight="1" x14ac:dyDescent="0.25">
      <c r="A131" s="40" t="s">
        <v>95</v>
      </c>
      <c r="B131" s="40"/>
      <c r="C131" s="40"/>
      <c r="D131" s="40"/>
      <c r="E131" s="40"/>
      <c r="F131" s="40"/>
      <c r="G131" s="40"/>
      <c r="H131" s="40"/>
      <c r="I131" s="40"/>
      <c r="J131" s="40"/>
    </row>
    <row r="132" spans="1:10" ht="28.35" customHeight="1" x14ac:dyDescent="0.25">
      <c r="A132" s="40"/>
      <c r="B132" s="40"/>
      <c r="C132" s="40"/>
      <c r="D132" s="40"/>
      <c r="E132" s="40"/>
      <c r="F132" s="40"/>
      <c r="G132" s="40"/>
      <c r="H132" s="40"/>
      <c r="I132" s="40"/>
      <c r="J132" s="40"/>
    </row>
    <row r="133" spans="1:10" ht="28.35" customHeight="1" x14ac:dyDescent="0.25">
      <c r="A133" s="40"/>
      <c r="B133" s="40"/>
      <c r="C133" s="40"/>
      <c r="D133" s="40"/>
      <c r="E133" s="40"/>
      <c r="F133" s="40"/>
      <c r="G133" s="40"/>
      <c r="H133" s="40"/>
      <c r="I133" s="40"/>
      <c r="J133" s="40"/>
    </row>
    <row r="134" spans="1:10" ht="28.35" customHeight="1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</row>
    <row r="135" spans="1:10" ht="28.35" customHeight="1" x14ac:dyDescent="0.25">
      <c r="A135" s="40"/>
      <c r="B135" s="40"/>
      <c r="C135" s="40"/>
      <c r="D135" s="40"/>
      <c r="E135" s="40"/>
      <c r="F135" s="40"/>
      <c r="G135" s="40"/>
      <c r="H135" s="40"/>
      <c r="I135" s="40"/>
      <c r="J135" s="40"/>
    </row>
    <row r="136" spans="1:10" ht="28.35" customHeight="1" x14ac:dyDescent="0.25"/>
    <row r="137" spans="1:10" ht="28.35" customHeight="1" x14ac:dyDescent="0.25">
      <c r="B137" s="40"/>
      <c r="C137" s="40"/>
      <c r="D137" s="40"/>
      <c r="E137" s="40"/>
      <c r="F137" s="40"/>
      <c r="G137" s="40"/>
      <c r="H137" s="40"/>
      <c r="I137" s="40"/>
      <c r="J137" s="40"/>
    </row>
    <row r="138" spans="1:10" ht="28.35" customHeight="1" x14ac:dyDescent="0.25">
      <c r="B138" s="40" t="s">
        <v>96</v>
      </c>
      <c r="C138" s="40"/>
      <c r="D138" s="40"/>
      <c r="E138" s="40"/>
      <c r="F138" s="40"/>
      <c r="G138" s="40"/>
      <c r="H138" s="40" t="s">
        <v>97</v>
      </c>
      <c r="I138" s="40"/>
      <c r="J138" s="40"/>
    </row>
    <row r="139" spans="1:10" ht="28.35" customHeight="1" x14ac:dyDescent="0.25"/>
    <row r="140" spans="1:10" ht="28.35" customHeight="1" x14ac:dyDescent="0.25"/>
    <row r="141" spans="1:10" ht="28.35" customHeight="1" x14ac:dyDescent="0.25">
      <c r="A141" s="624" t="s">
        <v>139</v>
      </c>
      <c r="B141" s="625"/>
      <c r="C141" s="625"/>
      <c r="D141" s="625"/>
      <c r="E141" s="625"/>
      <c r="F141" s="625"/>
      <c r="G141" s="625"/>
      <c r="H141" s="625"/>
      <c r="I141" s="625"/>
      <c r="J141" s="626"/>
    </row>
    <row r="142" spans="1:10" ht="28.35" customHeight="1" x14ac:dyDescent="0.25">
      <c r="A142" s="627"/>
      <c r="B142" s="628"/>
      <c r="C142" s="628"/>
      <c r="D142" s="628"/>
      <c r="E142" s="628"/>
      <c r="F142" s="628"/>
      <c r="G142" s="628"/>
      <c r="H142" s="628"/>
      <c r="I142" s="628"/>
      <c r="J142" s="629"/>
    </row>
    <row r="143" spans="1:10" ht="28.35" customHeight="1" x14ac:dyDescent="0.25">
      <c r="A143" s="630"/>
      <c r="B143" s="631"/>
      <c r="C143" s="631"/>
      <c r="D143" s="631"/>
      <c r="E143" s="631"/>
      <c r="F143" s="631"/>
      <c r="G143" s="631"/>
      <c r="H143" s="631"/>
      <c r="I143" s="631"/>
      <c r="J143" s="632"/>
    </row>
    <row r="144" spans="1:10" ht="28.35" customHeight="1" x14ac:dyDescent="0.25"/>
    <row r="145" spans="1:10" ht="28.35" customHeight="1" x14ac:dyDescent="0.25"/>
    <row r="146" spans="1:10" ht="28.35" customHeight="1" x14ac:dyDescent="0.25"/>
    <row r="147" spans="1:10" ht="28.35" customHeight="1" x14ac:dyDescent="0.25"/>
    <row r="148" spans="1:10" ht="28.35" customHeight="1" x14ac:dyDescent="0.25">
      <c r="H148" s="633" t="s">
        <v>91</v>
      </c>
      <c r="I148" s="634">
        <f>+'PRE-FEST.'!D17</f>
        <v>0</v>
      </c>
      <c r="J148" s="634"/>
    </row>
    <row r="149" spans="1:10" ht="28.35" customHeight="1" x14ac:dyDescent="0.25">
      <c r="H149" s="633"/>
      <c r="I149" s="634"/>
      <c r="J149" s="634"/>
    </row>
    <row r="150" spans="1:10" ht="28.35" customHeight="1" x14ac:dyDescent="0.25">
      <c r="H150" s="633"/>
      <c r="I150" s="634"/>
      <c r="J150" s="634"/>
    </row>
    <row r="151" spans="1:10" ht="28.35" customHeight="1" x14ac:dyDescent="0.25"/>
    <row r="152" spans="1:10" ht="28.35" customHeight="1" x14ac:dyDescent="0.25">
      <c r="A152" s="40" t="s">
        <v>92</v>
      </c>
      <c r="B152" s="40"/>
      <c r="C152" s="40"/>
      <c r="D152" s="461">
        <f>+PROSP.MENS.!N16</f>
        <v>0</v>
      </c>
      <c r="E152" s="40" t="s">
        <v>93</v>
      </c>
      <c r="F152" s="40"/>
      <c r="G152" s="40"/>
      <c r="H152" s="145">
        <f>+H14</f>
        <v>45016</v>
      </c>
      <c r="I152" s="40" t="s">
        <v>94</v>
      </c>
      <c r="J152" s="40"/>
    </row>
    <row r="153" spans="1:10" ht="28.35" customHeight="1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</row>
    <row r="154" spans="1:10" ht="28.35" customHeight="1" x14ac:dyDescent="0.25">
      <c r="A154" s="40" t="s">
        <v>95</v>
      </c>
      <c r="B154" s="40"/>
      <c r="C154" s="40"/>
      <c r="D154" s="40"/>
      <c r="E154" s="40"/>
      <c r="F154" s="40"/>
      <c r="G154" s="40"/>
      <c r="H154" s="40"/>
      <c r="I154" s="40"/>
      <c r="J154" s="40"/>
    </row>
    <row r="155" spans="1:10" ht="28.35" customHeight="1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</row>
    <row r="156" spans="1:10" ht="28.35" customHeight="1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</row>
    <row r="157" spans="1:10" ht="28.35" customHeight="1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</row>
    <row r="158" spans="1:10" ht="28.35" customHeight="1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</row>
    <row r="159" spans="1:10" ht="28.35" customHeight="1" x14ac:dyDescent="0.25"/>
    <row r="160" spans="1:10" ht="28.35" customHeight="1" x14ac:dyDescent="0.25">
      <c r="B160" s="40"/>
      <c r="C160" s="40"/>
      <c r="D160" s="40"/>
      <c r="E160" s="40"/>
      <c r="F160" s="40"/>
      <c r="G160" s="40"/>
      <c r="H160" s="40"/>
      <c r="I160" s="40"/>
    </row>
    <row r="161" spans="1:10" ht="28.35" customHeight="1" x14ac:dyDescent="0.25">
      <c r="B161" s="40" t="s">
        <v>96</v>
      </c>
      <c r="C161" s="40"/>
      <c r="D161" s="40"/>
      <c r="E161" s="40"/>
      <c r="F161" s="40"/>
      <c r="G161" s="40"/>
      <c r="H161" s="40" t="s">
        <v>97</v>
      </c>
      <c r="I161" s="40"/>
    </row>
    <row r="162" spans="1:10" ht="28.35" customHeight="1" x14ac:dyDescent="0.25"/>
    <row r="163" spans="1:10" ht="28.35" customHeight="1" x14ac:dyDescent="0.25"/>
    <row r="164" spans="1:10" ht="28.35" customHeight="1" x14ac:dyDescent="0.25">
      <c r="A164" s="624" t="s">
        <v>139</v>
      </c>
      <c r="B164" s="625"/>
      <c r="C164" s="625"/>
      <c r="D164" s="625"/>
      <c r="E164" s="625"/>
      <c r="F164" s="625"/>
      <c r="G164" s="625"/>
      <c r="H164" s="625"/>
      <c r="I164" s="625"/>
      <c r="J164" s="626"/>
    </row>
    <row r="165" spans="1:10" ht="28.35" customHeight="1" x14ac:dyDescent="0.25">
      <c r="A165" s="627"/>
      <c r="B165" s="628"/>
      <c r="C165" s="628"/>
      <c r="D165" s="628"/>
      <c r="E165" s="628"/>
      <c r="F165" s="628"/>
      <c r="G165" s="628"/>
      <c r="H165" s="628"/>
      <c r="I165" s="628"/>
      <c r="J165" s="629"/>
    </row>
    <row r="166" spans="1:10" ht="28.35" customHeight="1" x14ac:dyDescent="0.25">
      <c r="A166" s="630"/>
      <c r="B166" s="631"/>
      <c r="C166" s="631"/>
      <c r="D166" s="631"/>
      <c r="E166" s="631"/>
      <c r="F166" s="631"/>
      <c r="G166" s="631"/>
      <c r="H166" s="631"/>
      <c r="I166" s="631"/>
      <c r="J166" s="632"/>
    </row>
    <row r="167" spans="1:10" ht="28.35" customHeight="1" x14ac:dyDescent="0.25"/>
    <row r="168" spans="1:10" ht="28.35" customHeight="1" x14ac:dyDescent="0.25"/>
    <row r="169" spans="1:10" ht="28.35" customHeight="1" x14ac:dyDescent="0.25"/>
    <row r="170" spans="1:10" ht="28.35" customHeight="1" x14ac:dyDescent="0.25"/>
    <row r="171" spans="1:10" ht="28.35" customHeight="1" x14ac:dyDescent="0.25">
      <c r="H171" s="633" t="s">
        <v>91</v>
      </c>
      <c r="I171" s="634">
        <f>+'PRE-FEST.'!D18</f>
        <v>0</v>
      </c>
      <c r="J171" s="634"/>
    </row>
    <row r="172" spans="1:10" ht="28.35" customHeight="1" x14ac:dyDescent="0.25">
      <c r="H172" s="633"/>
      <c r="I172" s="634"/>
      <c r="J172" s="634"/>
    </row>
    <row r="173" spans="1:10" ht="28.35" customHeight="1" x14ac:dyDescent="0.25">
      <c r="H173" s="633"/>
      <c r="I173" s="634"/>
      <c r="J173" s="634"/>
    </row>
    <row r="174" spans="1:10" ht="28.35" customHeight="1" x14ac:dyDescent="0.25"/>
    <row r="175" spans="1:10" ht="28.35" customHeight="1" x14ac:dyDescent="0.25">
      <c r="A175" s="40" t="s">
        <v>92</v>
      </c>
      <c r="B175" s="40"/>
      <c r="C175" s="40"/>
      <c r="D175" s="461">
        <f>+PROSP.MENS.!N17</f>
        <v>0</v>
      </c>
      <c r="E175" s="40" t="s">
        <v>93</v>
      </c>
      <c r="F175" s="40"/>
      <c r="G175" s="40"/>
      <c r="H175" s="145">
        <f>+H14</f>
        <v>45016</v>
      </c>
      <c r="I175" s="40" t="s">
        <v>94</v>
      </c>
      <c r="J175" s="40"/>
    </row>
    <row r="176" spans="1:10" ht="28.35" customHeight="1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</row>
    <row r="177" spans="1:10" ht="28.35" customHeight="1" x14ac:dyDescent="0.25">
      <c r="A177" s="40" t="s">
        <v>95</v>
      </c>
      <c r="B177" s="40"/>
      <c r="C177" s="40"/>
      <c r="D177" s="40"/>
      <c r="E177" s="40"/>
      <c r="F177" s="40"/>
      <c r="G177" s="40"/>
      <c r="H177" s="40"/>
      <c r="I177" s="40"/>
      <c r="J177" s="40"/>
    </row>
    <row r="178" spans="1:10" ht="28.35" customHeight="1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</row>
    <row r="179" spans="1:10" ht="28.35" customHeight="1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</row>
    <row r="180" spans="1:10" ht="28.35" customHeight="1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</row>
    <row r="181" spans="1:10" ht="28.35" customHeight="1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</row>
    <row r="182" spans="1:10" ht="28.35" customHeight="1" x14ac:dyDescent="0.25"/>
    <row r="183" spans="1:10" ht="28.35" customHeight="1" x14ac:dyDescent="0.25"/>
    <row r="184" spans="1:10" ht="28.35" customHeight="1" x14ac:dyDescent="0.25">
      <c r="B184" s="40" t="s">
        <v>96</v>
      </c>
      <c r="C184" s="40"/>
      <c r="D184" s="40"/>
      <c r="E184" s="40"/>
      <c r="F184" s="40"/>
      <c r="G184" s="40"/>
      <c r="H184" s="40" t="s">
        <v>97</v>
      </c>
      <c r="I184" s="40"/>
      <c r="J184" s="40"/>
    </row>
    <row r="185" spans="1:10" ht="28.35" customHeight="1" x14ac:dyDescent="0.25"/>
    <row r="186" spans="1:10" ht="28.35" customHeight="1" x14ac:dyDescent="0.25"/>
    <row r="187" spans="1:10" ht="28.35" customHeight="1" x14ac:dyDescent="0.25">
      <c r="A187" s="624" t="s">
        <v>139</v>
      </c>
      <c r="B187" s="625"/>
      <c r="C187" s="625"/>
      <c r="D187" s="625"/>
      <c r="E187" s="625"/>
      <c r="F187" s="625"/>
      <c r="G187" s="625"/>
      <c r="H187" s="625"/>
      <c r="I187" s="625"/>
      <c r="J187" s="626"/>
    </row>
    <row r="188" spans="1:10" ht="28.35" customHeight="1" x14ac:dyDescent="0.25">
      <c r="A188" s="627"/>
      <c r="B188" s="628"/>
      <c r="C188" s="628"/>
      <c r="D188" s="628"/>
      <c r="E188" s="628"/>
      <c r="F188" s="628"/>
      <c r="G188" s="628"/>
      <c r="H188" s="628"/>
      <c r="I188" s="628"/>
      <c r="J188" s="629"/>
    </row>
    <row r="189" spans="1:10" ht="28.35" customHeight="1" x14ac:dyDescent="0.25">
      <c r="A189" s="630"/>
      <c r="B189" s="631"/>
      <c r="C189" s="631"/>
      <c r="D189" s="631"/>
      <c r="E189" s="631"/>
      <c r="F189" s="631"/>
      <c r="G189" s="631"/>
      <c r="H189" s="631"/>
      <c r="I189" s="631"/>
      <c r="J189" s="632"/>
    </row>
    <row r="190" spans="1:10" ht="28.35" customHeight="1" x14ac:dyDescent="0.25"/>
    <row r="191" spans="1:10" ht="28.35" customHeight="1" x14ac:dyDescent="0.25"/>
    <row r="192" spans="1:10" ht="28.35" customHeight="1" x14ac:dyDescent="0.25"/>
    <row r="193" spans="1:10" ht="28.35" customHeight="1" x14ac:dyDescent="0.25"/>
    <row r="194" spans="1:10" ht="28.35" customHeight="1" x14ac:dyDescent="0.25">
      <c r="H194" s="633" t="s">
        <v>91</v>
      </c>
      <c r="I194" s="634">
        <f>+'PRE-FEST.'!D19</f>
        <v>0</v>
      </c>
      <c r="J194" s="634"/>
    </row>
    <row r="195" spans="1:10" ht="28.35" customHeight="1" x14ac:dyDescent="0.25">
      <c r="H195" s="633"/>
      <c r="I195" s="634"/>
      <c r="J195" s="634"/>
    </row>
    <row r="196" spans="1:10" ht="28.35" customHeight="1" x14ac:dyDescent="0.25">
      <c r="H196" s="633"/>
      <c r="I196" s="634"/>
      <c r="J196" s="634"/>
    </row>
    <row r="197" spans="1:10" ht="28.35" customHeight="1" x14ac:dyDescent="0.25"/>
    <row r="198" spans="1:10" ht="28.35" customHeight="1" x14ac:dyDescent="0.25">
      <c r="A198" s="40" t="s">
        <v>92</v>
      </c>
      <c r="B198" s="40"/>
      <c r="C198" s="40"/>
      <c r="D198" s="461">
        <f>+PROSP.MENS.!N18</f>
        <v>0</v>
      </c>
      <c r="E198" s="40" t="s">
        <v>93</v>
      </c>
      <c r="F198" s="40"/>
      <c r="G198" s="40"/>
      <c r="H198" s="145">
        <f>+H14</f>
        <v>45016</v>
      </c>
      <c r="I198" s="40" t="s">
        <v>94</v>
      </c>
      <c r="J198" s="40"/>
    </row>
    <row r="199" spans="1:10" ht="28.35" customHeight="1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</row>
    <row r="200" spans="1:10" ht="28.35" customHeight="1" x14ac:dyDescent="0.25">
      <c r="A200" s="40" t="s">
        <v>95</v>
      </c>
      <c r="B200" s="40"/>
      <c r="C200" s="40"/>
      <c r="D200" s="40"/>
      <c r="E200" s="40"/>
      <c r="F200" s="40"/>
      <c r="G200" s="40"/>
      <c r="H200" s="40"/>
      <c r="I200" s="40"/>
      <c r="J200" s="40"/>
    </row>
    <row r="201" spans="1:10" ht="28.35" customHeight="1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</row>
    <row r="202" spans="1:10" ht="28.35" customHeight="1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</row>
    <row r="203" spans="1:10" ht="28.35" customHeight="1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</row>
    <row r="204" spans="1:10" ht="28.35" customHeight="1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</row>
    <row r="205" spans="1:10" ht="28.35" customHeight="1" x14ac:dyDescent="0.25"/>
    <row r="206" spans="1:10" ht="28.35" customHeight="1" x14ac:dyDescent="0.25">
      <c r="B206" s="40"/>
      <c r="C206" s="40"/>
      <c r="D206" s="40"/>
      <c r="E206" s="40"/>
      <c r="F206" s="40"/>
      <c r="G206" s="40"/>
      <c r="H206" s="40"/>
      <c r="I206" s="40"/>
    </row>
    <row r="207" spans="1:10" ht="28.35" customHeight="1" x14ac:dyDescent="0.25">
      <c r="B207" s="40" t="s">
        <v>96</v>
      </c>
      <c r="C207" s="40"/>
      <c r="D207" s="40"/>
      <c r="E207" s="40"/>
      <c r="F207" s="40"/>
      <c r="G207" s="40"/>
      <c r="H207" s="40" t="s">
        <v>97</v>
      </c>
      <c r="I207" s="40"/>
    </row>
    <row r="208" spans="1:10" ht="28.35" customHeight="1" x14ac:dyDescent="0.25"/>
    <row r="209" spans="1:10" ht="28.35" customHeight="1" x14ac:dyDescent="0.25"/>
    <row r="210" spans="1:10" ht="28.35" customHeight="1" x14ac:dyDescent="0.25">
      <c r="A210" s="624" t="s">
        <v>139</v>
      </c>
      <c r="B210" s="625"/>
      <c r="C210" s="625"/>
      <c r="D210" s="625"/>
      <c r="E210" s="625"/>
      <c r="F210" s="625"/>
      <c r="G210" s="625"/>
      <c r="H210" s="625"/>
      <c r="I210" s="625"/>
      <c r="J210" s="626"/>
    </row>
    <row r="211" spans="1:10" ht="28.35" customHeight="1" x14ac:dyDescent="0.25">
      <c r="A211" s="627"/>
      <c r="B211" s="628"/>
      <c r="C211" s="628"/>
      <c r="D211" s="628"/>
      <c r="E211" s="628"/>
      <c r="F211" s="628"/>
      <c r="G211" s="628"/>
      <c r="H211" s="628"/>
      <c r="I211" s="628"/>
      <c r="J211" s="629"/>
    </row>
    <row r="212" spans="1:10" ht="28.35" customHeight="1" x14ac:dyDescent="0.25">
      <c r="A212" s="630"/>
      <c r="B212" s="631"/>
      <c r="C212" s="631"/>
      <c r="D212" s="631"/>
      <c r="E212" s="631"/>
      <c r="F212" s="631"/>
      <c r="G212" s="631"/>
      <c r="H212" s="631"/>
      <c r="I212" s="631"/>
      <c r="J212" s="632"/>
    </row>
    <row r="213" spans="1:10" ht="28.35" customHeight="1" x14ac:dyDescent="0.25"/>
    <row r="214" spans="1:10" ht="28.35" customHeight="1" x14ac:dyDescent="0.25"/>
    <row r="215" spans="1:10" ht="28.35" customHeight="1" x14ac:dyDescent="0.25"/>
    <row r="216" spans="1:10" ht="28.35" customHeight="1" x14ac:dyDescent="0.25"/>
    <row r="217" spans="1:10" ht="28.35" customHeight="1" x14ac:dyDescent="0.25">
      <c r="H217" s="633" t="s">
        <v>91</v>
      </c>
      <c r="I217" s="634">
        <f>+'PRE-FEST.'!D20</f>
        <v>0</v>
      </c>
      <c r="J217" s="634"/>
    </row>
    <row r="218" spans="1:10" ht="28.35" customHeight="1" x14ac:dyDescent="0.25">
      <c r="H218" s="633"/>
      <c r="I218" s="634"/>
      <c r="J218" s="634"/>
    </row>
    <row r="219" spans="1:10" ht="28.35" customHeight="1" x14ac:dyDescent="0.25">
      <c r="H219" s="633"/>
      <c r="I219" s="634"/>
      <c r="J219" s="634"/>
    </row>
    <row r="220" spans="1:10" ht="28.35" customHeight="1" x14ac:dyDescent="0.25"/>
    <row r="221" spans="1:10" ht="28.35" customHeight="1" x14ac:dyDescent="0.25">
      <c r="A221" s="40" t="s">
        <v>92</v>
      </c>
      <c r="B221" s="40"/>
      <c r="C221" s="40"/>
      <c r="D221" s="461">
        <f>+PROSP.MENS.!N19</f>
        <v>0</v>
      </c>
      <c r="E221" s="40" t="s">
        <v>93</v>
      </c>
      <c r="F221" s="40"/>
      <c r="G221" s="40"/>
      <c r="H221" s="145">
        <f>+H14</f>
        <v>45016</v>
      </c>
      <c r="I221" s="40" t="s">
        <v>94</v>
      </c>
      <c r="J221" s="40"/>
    </row>
    <row r="222" spans="1:10" ht="28.35" customHeight="1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</row>
    <row r="223" spans="1:10" ht="28.35" customHeight="1" x14ac:dyDescent="0.25">
      <c r="A223" s="40" t="s">
        <v>95</v>
      </c>
      <c r="B223" s="40"/>
      <c r="C223" s="40"/>
      <c r="D223" s="40"/>
      <c r="E223" s="40"/>
      <c r="F223" s="40"/>
      <c r="G223" s="40"/>
      <c r="H223" s="40"/>
      <c r="I223" s="40"/>
      <c r="J223" s="40"/>
    </row>
    <row r="224" spans="1:10" ht="28.35" customHeight="1" x14ac:dyDescent="0.25">
      <c r="A224" s="40"/>
      <c r="B224" s="40"/>
      <c r="C224" s="40"/>
      <c r="D224" s="40"/>
      <c r="E224" s="40"/>
      <c r="F224" s="40"/>
      <c r="G224" s="40"/>
      <c r="H224" s="40"/>
      <c r="I224" s="40"/>
      <c r="J224" s="40"/>
    </row>
    <row r="225" spans="1:10" ht="28.35" customHeight="1" x14ac:dyDescent="0.25">
      <c r="A225" s="40"/>
      <c r="B225" s="40"/>
      <c r="C225" s="40"/>
      <c r="D225" s="40"/>
      <c r="E225" s="40"/>
      <c r="F225" s="40"/>
      <c r="G225" s="40"/>
      <c r="H225" s="40"/>
      <c r="I225" s="40"/>
      <c r="J225" s="40"/>
    </row>
    <row r="226" spans="1:10" ht="28.35" customHeight="1" x14ac:dyDescent="0.25">
      <c r="A226" s="40"/>
      <c r="B226" s="40"/>
      <c r="C226" s="40"/>
      <c r="D226" s="40"/>
      <c r="E226" s="40"/>
      <c r="F226" s="40"/>
      <c r="G226" s="40"/>
      <c r="H226" s="40"/>
      <c r="I226" s="40"/>
      <c r="J226" s="40"/>
    </row>
    <row r="227" spans="1:10" ht="28.35" customHeight="1" x14ac:dyDescent="0.25">
      <c r="A227" s="40"/>
      <c r="B227" s="40"/>
      <c r="C227" s="40"/>
      <c r="D227" s="40"/>
      <c r="E227" s="40"/>
      <c r="F227" s="40"/>
      <c r="G227" s="40"/>
      <c r="H227" s="40"/>
      <c r="I227" s="40"/>
      <c r="J227" s="40"/>
    </row>
    <row r="228" spans="1:10" ht="28.35" customHeight="1" x14ac:dyDescent="0.25"/>
    <row r="229" spans="1:10" ht="28.35" customHeight="1" x14ac:dyDescent="0.25"/>
    <row r="230" spans="1:10" ht="28.35" customHeight="1" x14ac:dyDescent="0.25">
      <c r="B230" s="18" t="s">
        <v>96</v>
      </c>
      <c r="C230" s="18"/>
      <c r="D230" s="18"/>
      <c r="E230" s="18"/>
      <c r="F230" s="18"/>
      <c r="G230" s="18"/>
      <c r="H230" s="18" t="s">
        <v>97</v>
      </c>
      <c r="I230" s="18"/>
    </row>
    <row r="231" spans="1:10" ht="28.35" customHeight="1" x14ac:dyDescent="0.25">
      <c r="B231" s="18"/>
      <c r="C231" s="18"/>
      <c r="D231" s="18"/>
      <c r="E231" s="18"/>
      <c r="F231" s="18"/>
      <c r="G231" s="18"/>
      <c r="H231" s="18"/>
      <c r="I231" s="18"/>
    </row>
    <row r="232" spans="1:10" ht="28.35" customHeight="1" x14ac:dyDescent="0.25"/>
    <row r="233" spans="1:10" ht="28.35" customHeight="1" x14ac:dyDescent="0.25">
      <c r="A233" s="624" t="s">
        <v>139</v>
      </c>
      <c r="B233" s="625"/>
      <c r="C233" s="625"/>
      <c r="D233" s="625"/>
      <c r="E233" s="625"/>
      <c r="F233" s="625"/>
      <c r="G233" s="625"/>
      <c r="H233" s="625"/>
      <c r="I233" s="625"/>
      <c r="J233" s="626"/>
    </row>
    <row r="234" spans="1:10" ht="28.35" customHeight="1" x14ac:dyDescent="0.25">
      <c r="A234" s="627"/>
      <c r="B234" s="628"/>
      <c r="C234" s="628"/>
      <c r="D234" s="628"/>
      <c r="E234" s="628"/>
      <c r="F234" s="628"/>
      <c r="G234" s="628"/>
      <c r="H234" s="628"/>
      <c r="I234" s="628"/>
      <c r="J234" s="629"/>
    </row>
    <row r="235" spans="1:10" ht="28.35" customHeight="1" x14ac:dyDescent="0.25">
      <c r="A235" s="630"/>
      <c r="B235" s="631"/>
      <c r="C235" s="631"/>
      <c r="D235" s="631"/>
      <c r="E235" s="631"/>
      <c r="F235" s="631"/>
      <c r="G235" s="631"/>
      <c r="H235" s="631"/>
      <c r="I235" s="631"/>
      <c r="J235" s="632"/>
    </row>
    <row r="236" spans="1:10" ht="28.35" customHeight="1" x14ac:dyDescent="0.25"/>
    <row r="237" spans="1:10" ht="28.35" customHeight="1" x14ac:dyDescent="0.25"/>
    <row r="238" spans="1:10" ht="28.35" customHeight="1" x14ac:dyDescent="0.25"/>
    <row r="239" spans="1:10" ht="28.35" customHeight="1" x14ac:dyDescent="0.25"/>
    <row r="240" spans="1:10" ht="28.35" customHeight="1" x14ac:dyDescent="0.25">
      <c r="H240" s="633" t="s">
        <v>91</v>
      </c>
      <c r="I240" s="634">
        <f>+'PRE-FEST.'!D21</f>
        <v>0</v>
      </c>
      <c r="J240" s="634"/>
    </row>
    <row r="241" spans="1:10" ht="28.35" customHeight="1" x14ac:dyDescent="0.25">
      <c r="H241" s="633"/>
      <c r="I241" s="634"/>
      <c r="J241" s="634"/>
    </row>
    <row r="242" spans="1:10" ht="28.35" customHeight="1" x14ac:dyDescent="0.25">
      <c r="H242" s="633"/>
      <c r="I242" s="634"/>
      <c r="J242" s="634"/>
    </row>
    <row r="243" spans="1:10" ht="28.35" customHeight="1" x14ac:dyDescent="0.25"/>
    <row r="244" spans="1:10" ht="28.35" customHeight="1" x14ac:dyDescent="0.25">
      <c r="A244" s="40" t="s">
        <v>92</v>
      </c>
      <c r="B244" s="40"/>
      <c r="C244" s="40"/>
      <c r="D244" s="461">
        <f>+PROSP.MENS.!N20</f>
        <v>0</v>
      </c>
      <c r="E244" s="40" t="s">
        <v>93</v>
      </c>
      <c r="F244" s="40"/>
      <c r="G244" s="40"/>
      <c r="H244" s="145">
        <f>+H14</f>
        <v>45016</v>
      </c>
      <c r="I244" s="40" t="s">
        <v>94</v>
      </c>
      <c r="J244" s="40"/>
    </row>
    <row r="245" spans="1:10" ht="28.35" customHeight="1" x14ac:dyDescent="0.25">
      <c r="A245" s="40"/>
      <c r="B245" s="40"/>
      <c r="C245" s="40"/>
      <c r="D245" s="40"/>
      <c r="E245" s="40"/>
      <c r="F245" s="40"/>
      <c r="G245" s="40"/>
      <c r="H245" s="40"/>
      <c r="I245" s="40"/>
      <c r="J245" s="40"/>
    </row>
    <row r="246" spans="1:10" ht="28.35" customHeight="1" x14ac:dyDescent="0.25">
      <c r="A246" s="40" t="s">
        <v>95</v>
      </c>
      <c r="B246" s="40"/>
      <c r="C246" s="40"/>
      <c r="D246" s="40"/>
      <c r="E246" s="40"/>
      <c r="F246" s="40"/>
      <c r="G246" s="40"/>
      <c r="H246" s="40"/>
      <c r="I246" s="40"/>
      <c r="J246" s="40"/>
    </row>
    <row r="247" spans="1:10" ht="28.35" customHeight="1" x14ac:dyDescent="0.25">
      <c r="A247" s="40"/>
      <c r="B247" s="40"/>
      <c r="C247" s="40"/>
      <c r="D247" s="40"/>
      <c r="E247" s="40"/>
      <c r="F247" s="40"/>
      <c r="G247" s="40"/>
      <c r="H247" s="40"/>
      <c r="I247" s="40"/>
      <c r="J247" s="40"/>
    </row>
    <row r="248" spans="1:10" ht="28.35" customHeight="1" x14ac:dyDescent="0.25">
      <c r="A248" s="40"/>
      <c r="B248" s="40"/>
      <c r="C248" s="40"/>
      <c r="D248" s="40"/>
      <c r="E248" s="40"/>
      <c r="F248" s="40"/>
      <c r="G248" s="40"/>
      <c r="H248" s="40"/>
      <c r="I248" s="40"/>
      <c r="J248" s="40"/>
    </row>
    <row r="249" spans="1:10" ht="28.35" customHeight="1" x14ac:dyDescent="0.25">
      <c r="A249" s="40"/>
      <c r="B249" s="40"/>
      <c r="C249" s="40"/>
      <c r="D249" s="40"/>
      <c r="E249" s="40"/>
      <c r="F249" s="40"/>
      <c r="G249" s="40"/>
      <c r="H249" s="40"/>
      <c r="I249" s="40"/>
      <c r="J249" s="40"/>
    </row>
    <row r="250" spans="1:10" ht="28.35" customHeight="1" x14ac:dyDescent="0.25">
      <c r="A250" s="40"/>
      <c r="B250" s="40"/>
      <c r="C250" s="40"/>
      <c r="D250" s="40"/>
      <c r="E250" s="40"/>
      <c r="F250" s="40"/>
      <c r="G250" s="40"/>
      <c r="H250" s="40"/>
      <c r="I250" s="40"/>
      <c r="J250" s="40"/>
    </row>
    <row r="251" spans="1:10" ht="28.35" customHeight="1" x14ac:dyDescent="0.25"/>
    <row r="252" spans="1:10" ht="28.35" customHeight="1" x14ac:dyDescent="0.25"/>
    <row r="253" spans="1:10" ht="28.35" customHeight="1" x14ac:dyDescent="0.25">
      <c r="B253" s="40" t="s">
        <v>96</v>
      </c>
      <c r="C253" s="40"/>
      <c r="D253" s="40"/>
      <c r="E253" s="40"/>
      <c r="F253" s="40"/>
      <c r="G253" s="40"/>
      <c r="H253" s="40" t="s">
        <v>97</v>
      </c>
      <c r="I253" s="40"/>
    </row>
    <row r="254" spans="1:10" ht="28.35" customHeight="1" x14ac:dyDescent="0.25"/>
    <row r="255" spans="1:10" ht="28.35" customHeight="1" x14ac:dyDescent="0.25"/>
    <row r="256" spans="1:10" ht="28.35" customHeight="1" x14ac:dyDescent="0.25">
      <c r="A256" s="624" t="s">
        <v>139</v>
      </c>
      <c r="B256" s="625"/>
      <c r="C256" s="625"/>
      <c r="D256" s="625"/>
      <c r="E256" s="625"/>
      <c r="F256" s="625"/>
      <c r="G256" s="625"/>
      <c r="H256" s="625"/>
      <c r="I256" s="625"/>
      <c r="J256" s="626"/>
    </row>
    <row r="257" spans="1:10" ht="28.35" customHeight="1" x14ac:dyDescent="0.25">
      <c r="A257" s="627"/>
      <c r="B257" s="628"/>
      <c r="C257" s="628"/>
      <c r="D257" s="628"/>
      <c r="E257" s="628"/>
      <c r="F257" s="628"/>
      <c r="G257" s="628"/>
      <c r="H257" s="628"/>
      <c r="I257" s="628"/>
      <c r="J257" s="629"/>
    </row>
    <row r="258" spans="1:10" ht="28.35" customHeight="1" x14ac:dyDescent="0.25">
      <c r="A258" s="630"/>
      <c r="B258" s="631"/>
      <c r="C258" s="631"/>
      <c r="D258" s="631"/>
      <c r="E258" s="631"/>
      <c r="F258" s="631"/>
      <c r="G258" s="631"/>
      <c r="H258" s="631"/>
      <c r="I258" s="631"/>
      <c r="J258" s="632"/>
    </row>
    <row r="259" spans="1:10" ht="28.35" customHeight="1" x14ac:dyDescent="0.25"/>
    <row r="260" spans="1:10" ht="28.35" customHeight="1" x14ac:dyDescent="0.25"/>
    <row r="261" spans="1:10" ht="28.35" customHeight="1" x14ac:dyDescent="0.25"/>
    <row r="262" spans="1:10" ht="28.35" customHeight="1" x14ac:dyDescent="0.25"/>
    <row r="263" spans="1:10" ht="28.35" customHeight="1" x14ac:dyDescent="0.25">
      <c r="H263" s="633" t="s">
        <v>91</v>
      </c>
      <c r="I263" s="634">
        <f>+'PRE-FEST.'!D22</f>
        <v>0</v>
      </c>
      <c r="J263" s="634"/>
    </row>
    <row r="264" spans="1:10" ht="28.35" customHeight="1" x14ac:dyDescent="0.25">
      <c r="H264" s="633"/>
      <c r="I264" s="634"/>
      <c r="J264" s="634"/>
    </row>
    <row r="265" spans="1:10" ht="28.35" customHeight="1" x14ac:dyDescent="0.25">
      <c r="H265" s="633"/>
      <c r="I265" s="634"/>
      <c r="J265" s="634"/>
    </row>
    <row r="266" spans="1:10" ht="28.35" customHeight="1" x14ac:dyDescent="0.25"/>
    <row r="267" spans="1:10" ht="28.35" customHeight="1" x14ac:dyDescent="0.25">
      <c r="A267" s="40" t="s">
        <v>92</v>
      </c>
      <c r="B267" s="40"/>
      <c r="C267" s="40"/>
      <c r="D267" s="461">
        <f>+PROSP.MENS.!N21</f>
        <v>0</v>
      </c>
      <c r="E267" s="40" t="s">
        <v>93</v>
      </c>
      <c r="F267" s="40"/>
      <c r="G267" s="40"/>
      <c r="H267" s="145">
        <f>+H14</f>
        <v>45016</v>
      </c>
      <c r="I267" s="40" t="s">
        <v>94</v>
      </c>
      <c r="J267" s="40"/>
    </row>
    <row r="268" spans="1:10" ht="28.35" customHeight="1" x14ac:dyDescent="0.25">
      <c r="A268" s="40"/>
      <c r="B268" s="40"/>
      <c r="C268" s="40"/>
      <c r="D268" s="40"/>
      <c r="E268" s="40"/>
      <c r="F268" s="40"/>
      <c r="G268" s="40"/>
      <c r="H268" s="40"/>
      <c r="I268" s="40"/>
      <c r="J268" s="40"/>
    </row>
    <row r="269" spans="1:10" ht="28.35" customHeight="1" x14ac:dyDescent="0.25">
      <c r="A269" s="40" t="s">
        <v>95</v>
      </c>
      <c r="B269" s="40"/>
      <c r="C269" s="40"/>
      <c r="D269" s="40"/>
      <c r="E269" s="40"/>
      <c r="F269" s="40"/>
      <c r="G269" s="40"/>
      <c r="H269" s="40"/>
      <c r="I269" s="40"/>
      <c r="J269" s="40"/>
    </row>
    <row r="270" spans="1:10" ht="28.35" customHeight="1" x14ac:dyDescent="0.25">
      <c r="A270" s="40"/>
      <c r="B270" s="40"/>
      <c r="C270" s="40"/>
      <c r="D270" s="40"/>
      <c r="E270" s="40"/>
      <c r="F270" s="40"/>
      <c r="G270" s="40"/>
      <c r="H270" s="40"/>
      <c r="I270" s="40"/>
      <c r="J270" s="40"/>
    </row>
    <row r="271" spans="1:10" ht="28.35" customHeight="1" x14ac:dyDescent="0.25">
      <c r="A271" s="40"/>
      <c r="B271" s="40"/>
      <c r="C271" s="40"/>
      <c r="D271" s="40"/>
      <c r="E271" s="40"/>
      <c r="F271" s="40"/>
      <c r="G271" s="40"/>
      <c r="H271" s="40"/>
      <c r="I271" s="40"/>
      <c r="J271" s="40"/>
    </row>
    <row r="272" spans="1:10" ht="28.35" customHeight="1" x14ac:dyDescent="0.25">
      <c r="A272" s="40"/>
      <c r="B272" s="40"/>
      <c r="C272" s="40"/>
      <c r="D272" s="40"/>
      <c r="E272" s="40"/>
      <c r="F272" s="40"/>
      <c r="G272" s="40"/>
      <c r="H272" s="40"/>
      <c r="I272" s="40"/>
      <c r="J272" s="40"/>
    </row>
    <row r="273" spans="1:10" ht="28.35" customHeight="1" x14ac:dyDescent="0.25">
      <c r="A273" s="40"/>
      <c r="B273" s="40"/>
      <c r="C273" s="40"/>
      <c r="D273" s="40"/>
      <c r="E273" s="40"/>
      <c r="F273" s="40"/>
      <c r="G273" s="40"/>
      <c r="H273" s="40"/>
      <c r="I273" s="40"/>
      <c r="J273" s="40"/>
    </row>
    <row r="274" spans="1:10" ht="28.35" customHeight="1" x14ac:dyDescent="0.25"/>
    <row r="275" spans="1:10" ht="28.35" customHeight="1" x14ac:dyDescent="0.25"/>
    <row r="276" spans="1:10" ht="28.35" customHeight="1" x14ac:dyDescent="0.25">
      <c r="B276" s="40" t="s">
        <v>96</v>
      </c>
      <c r="C276" s="40"/>
      <c r="D276" s="40"/>
      <c r="E276" s="40"/>
      <c r="F276" s="40"/>
      <c r="G276" s="40"/>
      <c r="H276" s="40" t="s">
        <v>97</v>
      </c>
      <c r="I276" s="40"/>
    </row>
    <row r="277" spans="1:10" ht="28.35" customHeight="1" x14ac:dyDescent="0.25"/>
    <row r="278" spans="1:10" ht="28.35" customHeight="1" x14ac:dyDescent="0.25"/>
    <row r="279" spans="1:10" ht="28.35" customHeight="1" x14ac:dyDescent="0.25">
      <c r="A279" s="624" t="s">
        <v>139</v>
      </c>
      <c r="B279" s="625"/>
      <c r="C279" s="625"/>
      <c r="D279" s="625"/>
      <c r="E279" s="625"/>
      <c r="F279" s="625"/>
      <c r="G279" s="625"/>
      <c r="H279" s="625"/>
      <c r="I279" s="625"/>
      <c r="J279" s="626"/>
    </row>
    <row r="280" spans="1:10" ht="28.35" customHeight="1" x14ac:dyDescent="0.25">
      <c r="A280" s="627"/>
      <c r="B280" s="628"/>
      <c r="C280" s="628"/>
      <c r="D280" s="628"/>
      <c r="E280" s="628"/>
      <c r="F280" s="628"/>
      <c r="G280" s="628"/>
      <c r="H280" s="628"/>
      <c r="I280" s="628"/>
      <c r="J280" s="629"/>
    </row>
    <row r="281" spans="1:10" ht="28.35" customHeight="1" x14ac:dyDescent="0.25">
      <c r="A281" s="630"/>
      <c r="B281" s="631"/>
      <c r="C281" s="631"/>
      <c r="D281" s="631"/>
      <c r="E281" s="631"/>
      <c r="F281" s="631"/>
      <c r="G281" s="631"/>
      <c r="H281" s="631"/>
      <c r="I281" s="631"/>
      <c r="J281" s="632"/>
    </row>
    <row r="282" spans="1:10" ht="28.35" customHeight="1" x14ac:dyDescent="0.25"/>
    <row r="283" spans="1:10" ht="28.35" customHeight="1" x14ac:dyDescent="0.25"/>
    <row r="284" spans="1:10" ht="28.35" customHeight="1" x14ac:dyDescent="0.25"/>
    <row r="285" spans="1:10" ht="28.35" customHeight="1" x14ac:dyDescent="0.25"/>
    <row r="286" spans="1:10" ht="28.35" customHeight="1" x14ac:dyDescent="0.25">
      <c r="H286" s="633" t="s">
        <v>91</v>
      </c>
      <c r="I286" s="634">
        <f>+'PRE-FEST.'!D23</f>
        <v>0</v>
      </c>
      <c r="J286" s="634"/>
    </row>
    <row r="287" spans="1:10" ht="28.35" customHeight="1" x14ac:dyDescent="0.25">
      <c r="H287" s="633"/>
      <c r="I287" s="634"/>
      <c r="J287" s="634"/>
    </row>
    <row r="288" spans="1:10" ht="28.35" customHeight="1" x14ac:dyDescent="0.25">
      <c r="H288" s="633"/>
      <c r="I288" s="634"/>
      <c r="J288" s="634"/>
    </row>
    <row r="289" spans="1:10" ht="28.35" customHeight="1" x14ac:dyDescent="0.25"/>
    <row r="290" spans="1:10" ht="28.35" customHeight="1" x14ac:dyDescent="0.25">
      <c r="A290" s="40" t="s">
        <v>92</v>
      </c>
      <c r="B290" s="40"/>
      <c r="C290" s="40"/>
      <c r="D290" s="461">
        <f>+PROSP.MENS.!N22</f>
        <v>0</v>
      </c>
      <c r="E290" s="40" t="s">
        <v>93</v>
      </c>
      <c r="F290" s="40"/>
      <c r="G290" s="40"/>
      <c r="H290" s="145">
        <f>+H14</f>
        <v>45016</v>
      </c>
      <c r="I290" s="40" t="s">
        <v>94</v>
      </c>
      <c r="J290" s="40"/>
    </row>
    <row r="291" spans="1:10" ht="28.35" customHeight="1" x14ac:dyDescent="0.25">
      <c r="A291" s="40"/>
      <c r="B291" s="40"/>
      <c r="C291" s="40"/>
      <c r="D291" s="40"/>
      <c r="E291" s="40"/>
      <c r="F291" s="40"/>
      <c r="G291" s="40"/>
      <c r="H291" s="40"/>
      <c r="I291" s="40"/>
      <c r="J291" s="40"/>
    </row>
    <row r="292" spans="1:10" ht="28.35" customHeight="1" x14ac:dyDescent="0.25">
      <c r="A292" s="40" t="s">
        <v>95</v>
      </c>
      <c r="B292" s="40"/>
      <c r="C292" s="40"/>
      <c r="D292" s="40"/>
      <c r="E292" s="40"/>
      <c r="F292" s="40"/>
      <c r="G292" s="40"/>
      <c r="H292" s="40"/>
      <c r="I292" s="40"/>
      <c r="J292" s="40"/>
    </row>
    <row r="293" spans="1:10" ht="28.35" customHeight="1" x14ac:dyDescent="0.25">
      <c r="A293" s="40"/>
      <c r="B293" s="40"/>
      <c r="C293" s="40"/>
      <c r="D293" s="40"/>
      <c r="E293" s="40"/>
      <c r="F293" s="40"/>
      <c r="G293" s="40"/>
      <c r="H293" s="40"/>
      <c r="I293" s="40"/>
      <c r="J293" s="40"/>
    </row>
    <row r="294" spans="1:10" ht="28.35" customHeight="1" x14ac:dyDescent="0.25">
      <c r="A294" s="40"/>
      <c r="B294" s="40"/>
      <c r="C294" s="40"/>
      <c r="D294" s="40"/>
      <c r="E294" s="40"/>
      <c r="F294" s="40"/>
      <c r="G294" s="40"/>
      <c r="H294" s="40"/>
      <c r="I294" s="40"/>
      <c r="J294" s="40"/>
    </row>
    <row r="295" spans="1:10" ht="28.35" customHeight="1" x14ac:dyDescent="0.25">
      <c r="A295" s="40"/>
      <c r="B295" s="40"/>
      <c r="C295" s="40"/>
      <c r="D295" s="40"/>
      <c r="E295" s="40"/>
      <c r="F295" s="40"/>
      <c r="G295" s="40"/>
      <c r="H295" s="40"/>
      <c r="I295" s="40"/>
      <c r="J295" s="40"/>
    </row>
    <row r="296" spans="1:10" ht="28.35" customHeight="1" x14ac:dyDescent="0.25">
      <c r="A296" s="40"/>
      <c r="B296" s="40"/>
      <c r="C296" s="40"/>
      <c r="D296" s="40"/>
      <c r="E296" s="40"/>
      <c r="F296" s="40"/>
      <c r="G296" s="40"/>
      <c r="H296" s="40"/>
      <c r="I296" s="40"/>
      <c r="J296" s="40"/>
    </row>
    <row r="297" spans="1:10" ht="28.35" customHeight="1" x14ac:dyDescent="0.25"/>
    <row r="298" spans="1:10" ht="28.35" customHeight="1" x14ac:dyDescent="0.25"/>
    <row r="299" spans="1:10" ht="28.35" customHeight="1" x14ac:dyDescent="0.25">
      <c r="B299" s="40" t="s">
        <v>96</v>
      </c>
      <c r="C299" s="40"/>
      <c r="D299" s="40"/>
      <c r="E299" s="40"/>
      <c r="F299" s="40"/>
      <c r="G299" s="40"/>
      <c r="H299" s="40" t="s">
        <v>97</v>
      </c>
      <c r="I299" s="40"/>
    </row>
    <row r="300" spans="1:10" ht="28.35" customHeight="1" x14ac:dyDescent="0.25">
      <c r="B300" s="40"/>
      <c r="C300" s="40"/>
      <c r="D300" s="40"/>
      <c r="E300" s="40"/>
      <c r="F300" s="40"/>
      <c r="G300" s="40"/>
      <c r="H300" s="40"/>
      <c r="I300" s="40"/>
    </row>
    <row r="301" spans="1:10" ht="28.35" customHeight="1" x14ac:dyDescent="0.25"/>
    <row r="302" spans="1:10" ht="28.35" customHeight="1" x14ac:dyDescent="0.25">
      <c r="A302" s="624" t="s">
        <v>139</v>
      </c>
      <c r="B302" s="625"/>
      <c r="C302" s="625"/>
      <c r="D302" s="625"/>
      <c r="E302" s="625"/>
      <c r="F302" s="625"/>
      <c r="G302" s="625"/>
      <c r="H302" s="625"/>
      <c r="I302" s="625"/>
      <c r="J302" s="626"/>
    </row>
    <row r="303" spans="1:10" ht="28.35" customHeight="1" x14ac:dyDescent="0.25">
      <c r="A303" s="627"/>
      <c r="B303" s="628"/>
      <c r="C303" s="628"/>
      <c r="D303" s="628"/>
      <c r="E303" s="628"/>
      <c r="F303" s="628"/>
      <c r="G303" s="628"/>
      <c r="H303" s="628"/>
      <c r="I303" s="628"/>
      <c r="J303" s="629"/>
    </row>
    <row r="304" spans="1:10" ht="28.35" customHeight="1" x14ac:dyDescent="0.25">
      <c r="A304" s="630"/>
      <c r="B304" s="631"/>
      <c r="C304" s="631"/>
      <c r="D304" s="631"/>
      <c r="E304" s="631"/>
      <c r="F304" s="631"/>
      <c r="G304" s="631"/>
      <c r="H304" s="631"/>
      <c r="I304" s="631"/>
      <c r="J304" s="632"/>
    </row>
    <row r="305" spans="1:10" ht="28.35" customHeight="1" x14ac:dyDescent="0.25"/>
    <row r="306" spans="1:10" ht="28.35" customHeight="1" x14ac:dyDescent="0.25"/>
    <row r="307" spans="1:10" ht="28.35" customHeight="1" x14ac:dyDescent="0.25"/>
    <row r="308" spans="1:10" ht="28.35" customHeight="1" x14ac:dyDescent="0.25"/>
    <row r="309" spans="1:10" ht="28.35" customHeight="1" x14ac:dyDescent="0.25">
      <c r="H309" s="633" t="s">
        <v>91</v>
      </c>
      <c r="I309" s="634">
        <f>+'PRE-FEST.'!D24</f>
        <v>0</v>
      </c>
      <c r="J309" s="634"/>
    </row>
    <row r="310" spans="1:10" ht="28.35" customHeight="1" x14ac:dyDescent="0.25">
      <c r="H310" s="633"/>
      <c r="I310" s="634"/>
      <c r="J310" s="634"/>
    </row>
    <row r="311" spans="1:10" ht="28.35" customHeight="1" x14ac:dyDescent="0.25">
      <c r="H311" s="633"/>
      <c r="I311" s="634"/>
      <c r="J311" s="634"/>
    </row>
    <row r="312" spans="1:10" ht="28.35" customHeight="1" x14ac:dyDescent="0.25"/>
    <row r="313" spans="1:10" ht="28.35" customHeight="1" x14ac:dyDescent="0.25">
      <c r="A313" s="40" t="s">
        <v>92</v>
      </c>
      <c r="B313" s="40"/>
      <c r="C313" s="40"/>
      <c r="D313" s="461">
        <f>+PROSP.MENS.!N23</f>
        <v>0</v>
      </c>
      <c r="E313" s="40" t="s">
        <v>93</v>
      </c>
      <c r="F313" s="40"/>
      <c r="G313" s="40"/>
      <c r="H313" s="145">
        <f>+H14</f>
        <v>45016</v>
      </c>
      <c r="I313" s="40" t="s">
        <v>94</v>
      </c>
      <c r="J313" s="40"/>
    </row>
    <row r="314" spans="1:10" ht="28.35" customHeight="1" x14ac:dyDescent="0.25">
      <c r="A314" s="40"/>
      <c r="B314" s="40"/>
      <c r="C314" s="40"/>
      <c r="D314" s="40"/>
      <c r="E314" s="40"/>
      <c r="F314" s="40"/>
      <c r="G314" s="40"/>
      <c r="H314" s="40"/>
      <c r="I314" s="40"/>
      <c r="J314" s="40"/>
    </row>
    <row r="315" spans="1:10" ht="28.35" customHeight="1" x14ac:dyDescent="0.25">
      <c r="A315" s="40" t="s">
        <v>95</v>
      </c>
      <c r="B315" s="40"/>
      <c r="C315" s="40"/>
      <c r="D315" s="40"/>
      <c r="E315" s="40"/>
      <c r="F315" s="40"/>
      <c r="G315" s="40"/>
      <c r="H315" s="40"/>
      <c r="I315" s="40"/>
      <c r="J315" s="40"/>
    </row>
    <row r="316" spans="1:10" ht="28.35" customHeight="1" x14ac:dyDescent="0.25">
      <c r="A316" s="40"/>
      <c r="B316" s="40"/>
      <c r="C316" s="40"/>
      <c r="D316" s="40"/>
      <c r="E316" s="40"/>
      <c r="F316" s="40"/>
      <c r="G316" s="40"/>
      <c r="H316" s="40"/>
      <c r="I316" s="40"/>
      <c r="J316" s="40"/>
    </row>
    <row r="317" spans="1:10" ht="28.35" customHeight="1" x14ac:dyDescent="0.25">
      <c r="A317" s="40"/>
      <c r="B317" s="40"/>
      <c r="C317" s="40"/>
      <c r="D317" s="40"/>
      <c r="E317" s="40"/>
      <c r="F317" s="40"/>
      <c r="G317" s="40"/>
      <c r="H317" s="40"/>
      <c r="I317" s="40"/>
      <c r="J317" s="40"/>
    </row>
    <row r="318" spans="1:10" ht="28.35" customHeight="1" x14ac:dyDescent="0.25">
      <c r="A318" s="40"/>
      <c r="B318" s="40"/>
      <c r="C318" s="40"/>
      <c r="D318" s="40"/>
      <c r="E318" s="40"/>
      <c r="F318" s="40"/>
      <c r="G318" s="40"/>
      <c r="H318" s="40"/>
      <c r="I318" s="40"/>
      <c r="J318" s="40"/>
    </row>
    <row r="319" spans="1:10" ht="28.35" customHeight="1" x14ac:dyDescent="0.25">
      <c r="A319" s="40"/>
      <c r="B319" s="40"/>
      <c r="C319" s="40"/>
      <c r="D319" s="40"/>
      <c r="E319" s="40"/>
      <c r="F319" s="40"/>
      <c r="G319" s="40"/>
      <c r="H319" s="40"/>
      <c r="I319" s="40"/>
      <c r="J319" s="40"/>
    </row>
    <row r="320" spans="1:10" ht="28.35" customHeight="1" x14ac:dyDescent="0.25"/>
    <row r="321" spans="1:10" ht="28.35" customHeight="1" x14ac:dyDescent="0.25"/>
    <row r="322" spans="1:10" ht="28.35" customHeight="1" x14ac:dyDescent="0.25">
      <c r="B322" s="40" t="s">
        <v>96</v>
      </c>
      <c r="C322" s="40"/>
      <c r="D322" s="40"/>
      <c r="E322" s="40"/>
      <c r="F322" s="40"/>
      <c r="G322" s="40"/>
      <c r="H322" s="40" t="s">
        <v>97</v>
      </c>
      <c r="I322" s="40"/>
    </row>
    <row r="323" spans="1:10" ht="28.35" customHeight="1" x14ac:dyDescent="0.25"/>
    <row r="324" spans="1:10" ht="28.35" customHeight="1" x14ac:dyDescent="0.25"/>
    <row r="325" spans="1:10" ht="28.35" customHeight="1" x14ac:dyDescent="0.25">
      <c r="A325" s="624" t="s">
        <v>139</v>
      </c>
      <c r="B325" s="625"/>
      <c r="C325" s="625"/>
      <c r="D325" s="625"/>
      <c r="E325" s="625"/>
      <c r="F325" s="625"/>
      <c r="G325" s="625"/>
      <c r="H325" s="625"/>
      <c r="I325" s="625"/>
      <c r="J325" s="626"/>
    </row>
    <row r="326" spans="1:10" ht="28.35" customHeight="1" x14ac:dyDescent="0.25">
      <c r="A326" s="627"/>
      <c r="B326" s="628"/>
      <c r="C326" s="628"/>
      <c r="D326" s="628"/>
      <c r="E326" s="628"/>
      <c r="F326" s="628"/>
      <c r="G326" s="628"/>
      <c r="H326" s="628"/>
      <c r="I326" s="628"/>
      <c r="J326" s="629"/>
    </row>
    <row r="327" spans="1:10" ht="28.35" customHeight="1" x14ac:dyDescent="0.25">
      <c r="A327" s="630"/>
      <c r="B327" s="631"/>
      <c r="C327" s="631"/>
      <c r="D327" s="631"/>
      <c r="E327" s="631"/>
      <c r="F327" s="631"/>
      <c r="G327" s="631"/>
      <c r="H327" s="631"/>
      <c r="I327" s="631"/>
      <c r="J327" s="632"/>
    </row>
    <row r="328" spans="1:10" ht="28.35" customHeight="1" x14ac:dyDescent="0.25"/>
    <row r="329" spans="1:10" ht="28.35" customHeight="1" x14ac:dyDescent="0.25"/>
    <row r="330" spans="1:10" ht="28.35" customHeight="1" x14ac:dyDescent="0.25"/>
    <row r="331" spans="1:10" ht="28.35" customHeight="1" x14ac:dyDescent="0.25"/>
    <row r="332" spans="1:10" ht="28.35" customHeight="1" x14ac:dyDescent="0.25">
      <c r="H332" s="633" t="s">
        <v>91</v>
      </c>
      <c r="I332" s="634">
        <f>+'PRE-FEST.'!D25</f>
        <v>0</v>
      </c>
      <c r="J332" s="634"/>
    </row>
    <row r="333" spans="1:10" ht="28.35" customHeight="1" x14ac:dyDescent="0.25">
      <c r="H333" s="633"/>
      <c r="I333" s="634"/>
      <c r="J333" s="634"/>
    </row>
    <row r="334" spans="1:10" ht="28.35" customHeight="1" x14ac:dyDescent="0.25">
      <c r="H334" s="633"/>
      <c r="I334" s="634"/>
      <c r="J334" s="634"/>
    </row>
    <row r="335" spans="1:10" ht="28.35" customHeight="1" x14ac:dyDescent="0.25"/>
    <row r="336" spans="1:10" ht="28.35" customHeight="1" x14ac:dyDescent="0.25">
      <c r="A336" s="40" t="s">
        <v>92</v>
      </c>
      <c r="B336" s="40"/>
      <c r="C336" s="40"/>
      <c r="D336" s="461">
        <f>+PROSP.MENS.!N24</f>
        <v>0</v>
      </c>
      <c r="E336" s="40" t="s">
        <v>93</v>
      </c>
      <c r="F336" s="40"/>
      <c r="G336" s="40"/>
      <c r="H336" s="145">
        <f>+H14</f>
        <v>45016</v>
      </c>
      <c r="I336" s="40" t="s">
        <v>94</v>
      </c>
      <c r="J336" s="40"/>
    </row>
    <row r="337" spans="1:10" ht="28.35" customHeight="1" x14ac:dyDescent="0.25">
      <c r="A337" s="40"/>
      <c r="B337" s="40"/>
      <c r="C337" s="40"/>
      <c r="D337" s="40"/>
      <c r="E337" s="40"/>
      <c r="F337" s="40"/>
      <c r="G337" s="40"/>
      <c r="H337" s="40"/>
      <c r="I337" s="40"/>
      <c r="J337" s="40"/>
    </row>
    <row r="338" spans="1:10" ht="28.35" customHeight="1" x14ac:dyDescent="0.25">
      <c r="A338" s="40" t="s">
        <v>95</v>
      </c>
      <c r="B338" s="40"/>
      <c r="C338" s="40"/>
      <c r="D338" s="40"/>
      <c r="E338" s="40"/>
      <c r="F338" s="40"/>
      <c r="G338" s="40"/>
      <c r="H338" s="40"/>
      <c r="I338" s="40"/>
      <c r="J338" s="40"/>
    </row>
    <row r="339" spans="1:10" ht="28.35" customHeight="1" x14ac:dyDescent="0.25">
      <c r="A339" s="40"/>
      <c r="B339" s="40"/>
      <c r="C339" s="40"/>
      <c r="D339" s="40"/>
      <c r="E339" s="40"/>
      <c r="F339" s="40"/>
      <c r="G339" s="40"/>
      <c r="H339" s="40"/>
      <c r="I339" s="40"/>
      <c r="J339" s="40"/>
    </row>
    <row r="340" spans="1:10" ht="28.35" customHeight="1" x14ac:dyDescent="0.25">
      <c r="A340" s="40"/>
      <c r="B340" s="40"/>
      <c r="C340" s="40"/>
      <c r="D340" s="40"/>
      <c r="E340" s="40"/>
      <c r="F340" s="40"/>
      <c r="G340" s="40"/>
      <c r="H340" s="40"/>
      <c r="I340" s="40"/>
      <c r="J340" s="40"/>
    </row>
    <row r="341" spans="1:10" ht="28.35" customHeight="1" x14ac:dyDescent="0.25">
      <c r="A341" s="40"/>
      <c r="B341" s="40"/>
      <c r="C341" s="40"/>
      <c r="D341" s="40"/>
      <c r="E341" s="40"/>
      <c r="F341" s="40"/>
      <c r="G341" s="40"/>
      <c r="H341" s="40"/>
      <c r="I341" s="40"/>
      <c r="J341" s="40"/>
    </row>
    <row r="342" spans="1:10" ht="28.35" customHeight="1" x14ac:dyDescent="0.25">
      <c r="A342" s="40"/>
      <c r="B342" s="40"/>
      <c r="C342" s="40"/>
      <c r="D342" s="40"/>
      <c r="E342" s="40"/>
      <c r="F342" s="40"/>
      <c r="G342" s="40"/>
      <c r="H342" s="40"/>
      <c r="I342" s="40"/>
      <c r="J342" s="40"/>
    </row>
    <row r="343" spans="1:10" ht="28.35" customHeight="1" x14ac:dyDescent="0.25"/>
    <row r="344" spans="1:10" ht="28.35" customHeight="1" x14ac:dyDescent="0.25"/>
    <row r="345" spans="1:10" ht="28.35" customHeight="1" x14ac:dyDescent="0.25">
      <c r="B345" s="40" t="s">
        <v>96</v>
      </c>
      <c r="C345" s="40"/>
      <c r="D345" s="40"/>
      <c r="E345" s="40"/>
      <c r="F345" s="40"/>
      <c r="G345" s="40"/>
      <c r="H345" s="40" t="s">
        <v>97</v>
      </c>
      <c r="I345" s="40"/>
    </row>
    <row r="346" spans="1:10" ht="28.35" customHeight="1" x14ac:dyDescent="0.25"/>
    <row r="347" spans="1:10" ht="28.35" customHeight="1" x14ac:dyDescent="0.25"/>
    <row r="348" spans="1:10" ht="28.35" customHeight="1" x14ac:dyDescent="0.25">
      <c r="A348" s="624" t="s">
        <v>139</v>
      </c>
      <c r="B348" s="625"/>
      <c r="C348" s="625"/>
      <c r="D348" s="625"/>
      <c r="E348" s="625"/>
      <c r="F348" s="625"/>
      <c r="G348" s="625"/>
      <c r="H348" s="625"/>
      <c r="I348" s="625"/>
      <c r="J348" s="626"/>
    </row>
    <row r="349" spans="1:10" ht="28.35" customHeight="1" x14ac:dyDescent="0.25">
      <c r="A349" s="627"/>
      <c r="B349" s="628"/>
      <c r="C349" s="628"/>
      <c r="D349" s="628"/>
      <c r="E349" s="628"/>
      <c r="F349" s="628"/>
      <c r="G349" s="628"/>
      <c r="H349" s="628"/>
      <c r="I349" s="628"/>
      <c r="J349" s="629"/>
    </row>
    <row r="350" spans="1:10" ht="28.35" customHeight="1" x14ac:dyDescent="0.25">
      <c r="A350" s="630"/>
      <c r="B350" s="631"/>
      <c r="C350" s="631"/>
      <c r="D350" s="631"/>
      <c r="E350" s="631"/>
      <c r="F350" s="631"/>
      <c r="G350" s="631"/>
      <c r="H350" s="631"/>
      <c r="I350" s="631"/>
      <c r="J350" s="632"/>
    </row>
    <row r="351" spans="1:10" ht="28.35" customHeight="1" x14ac:dyDescent="0.25"/>
    <row r="352" spans="1:10" ht="28.35" customHeight="1" x14ac:dyDescent="0.25"/>
    <row r="353" spans="1:10" ht="28.35" customHeight="1" x14ac:dyDescent="0.25"/>
    <row r="354" spans="1:10" ht="28.35" customHeight="1" x14ac:dyDescent="0.25"/>
    <row r="355" spans="1:10" ht="28.35" customHeight="1" x14ac:dyDescent="0.25">
      <c r="H355" s="633" t="s">
        <v>91</v>
      </c>
      <c r="I355" s="634">
        <f>+'PRE-FEST.'!D26</f>
        <v>0</v>
      </c>
      <c r="J355" s="634"/>
    </row>
    <row r="356" spans="1:10" ht="28.35" customHeight="1" x14ac:dyDescent="0.25">
      <c r="H356" s="633"/>
      <c r="I356" s="634"/>
      <c r="J356" s="634"/>
    </row>
    <row r="357" spans="1:10" ht="28.35" customHeight="1" x14ac:dyDescent="0.25">
      <c r="H357" s="633"/>
      <c r="I357" s="634"/>
      <c r="J357" s="634"/>
    </row>
    <row r="358" spans="1:10" ht="28.35" customHeight="1" x14ac:dyDescent="0.25"/>
    <row r="359" spans="1:10" ht="28.35" customHeight="1" x14ac:dyDescent="0.25">
      <c r="A359" s="40" t="s">
        <v>92</v>
      </c>
      <c r="B359" s="40"/>
      <c r="C359" s="40"/>
      <c r="D359" s="461">
        <f>+PROSP.MENS.!N25</f>
        <v>0</v>
      </c>
      <c r="E359" s="40" t="s">
        <v>93</v>
      </c>
      <c r="F359" s="40"/>
      <c r="G359" s="40"/>
      <c r="H359" s="145">
        <f>+H14</f>
        <v>45016</v>
      </c>
      <c r="I359" s="40" t="s">
        <v>94</v>
      </c>
      <c r="J359" s="40"/>
    </row>
    <row r="360" spans="1:10" ht="28.35" customHeight="1" x14ac:dyDescent="0.25">
      <c r="A360" s="40"/>
      <c r="B360" s="40"/>
      <c r="C360" s="40"/>
      <c r="D360" s="40"/>
      <c r="E360" s="40"/>
      <c r="F360" s="40"/>
      <c r="G360" s="40"/>
      <c r="H360" s="40"/>
      <c r="I360" s="40"/>
      <c r="J360" s="40"/>
    </row>
    <row r="361" spans="1:10" ht="28.35" customHeight="1" x14ac:dyDescent="0.25">
      <c r="A361" s="40" t="s">
        <v>95</v>
      </c>
      <c r="B361" s="40"/>
      <c r="C361" s="40"/>
      <c r="D361" s="40"/>
      <c r="E361" s="40"/>
      <c r="F361" s="40"/>
      <c r="G361" s="40"/>
      <c r="H361" s="40"/>
      <c r="I361" s="40"/>
      <c r="J361" s="40"/>
    </row>
    <row r="362" spans="1:10" ht="28.35" customHeight="1" x14ac:dyDescent="0.25">
      <c r="A362" s="40"/>
      <c r="B362" s="40"/>
      <c r="C362" s="40"/>
      <c r="D362" s="40"/>
      <c r="E362" s="40"/>
      <c r="F362" s="40"/>
      <c r="G362" s="40"/>
      <c r="H362" s="40"/>
      <c r="I362" s="40"/>
      <c r="J362" s="40"/>
    </row>
    <row r="363" spans="1:10" ht="28.35" customHeight="1" x14ac:dyDescent="0.25">
      <c r="A363" s="40"/>
      <c r="B363" s="40"/>
      <c r="C363" s="40"/>
      <c r="D363" s="40"/>
      <c r="E363" s="40"/>
      <c r="F363" s="40"/>
      <c r="G363" s="40"/>
      <c r="H363" s="40"/>
      <c r="I363" s="40"/>
      <c r="J363" s="40"/>
    </row>
    <row r="364" spans="1:10" ht="28.35" customHeight="1" x14ac:dyDescent="0.25">
      <c r="A364" s="40"/>
      <c r="B364" s="40"/>
      <c r="C364" s="40"/>
      <c r="D364" s="40"/>
      <c r="E364" s="40"/>
      <c r="F364" s="40"/>
      <c r="G364" s="40"/>
      <c r="H364" s="40"/>
      <c r="I364" s="40"/>
      <c r="J364" s="40"/>
    </row>
    <row r="365" spans="1:10" ht="28.35" customHeight="1" x14ac:dyDescent="0.25">
      <c r="A365" s="40"/>
      <c r="B365" s="40"/>
      <c r="C365" s="40"/>
      <c r="D365" s="40"/>
      <c r="E365" s="40"/>
      <c r="F365" s="40"/>
      <c r="G365" s="40"/>
      <c r="H365" s="40"/>
      <c r="I365" s="40"/>
      <c r="J365" s="40"/>
    </row>
    <row r="366" spans="1:10" ht="28.35" customHeight="1" x14ac:dyDescent="0.25"/>
    <row r="367" spans="1:10" ht="28.35" customHeight="1" x14ac:dyDescent="0.25">
      <c r="A367" s="40"/>
      <c r="B367" s="40"/>
      <c r="C367" s="40"/>
      <c r="D367" s="40"/>
      <c r="E367" s="40"/>
      <c r="F367" s="40"/>
      <c r="G367" s="40"/>
      <c r="H367" s="40"/>
      <c r="I367" s="40"/>
      <c r="J367" s="40"/>
    </row>
    <row r="368" spans="1:10" ht="28.35" customHeight="1" x14ac:dyDescent="0.25">
      <c r="A368" s="40"/>
      <c r="B368" s="40" t="s">
        <v>96</v>
      </c>
      <c r="C368" s="40"/>
      <c r="D368" s="40"/>
      <c r="E368" s="40"/>
      <c r="F368" s="40"/>
      <c r="G368" s="40"/>
      <c r="H368" s="40" t="s">
        <v>97</v>
      </c>
      <c r="I368" s="40"/>
      <c r="J368" s="40"/>
    </row>
    <row r="369" spans="1:10" ht="28.35" customHeight="1" x14ac:dyDescent="0.25">
      <c r="A369" s="40"/>
      <c r="B369" s="40"/>
      <c r="C369" s="40"/>
      <c r="D369" s="40"/>
      <c r="E369" s="40"/>
      <c r="F369" s="40"/>
      <c r="G369" s="40"/>
      <c r="H369" s="40"/>
      <c r="I369" s="40"/>
      <c r="J369" s="40"/>
    </row>
    <row r="370" spans="1:10" ht="28.35" customHeight="1" x14ac:dyDescent="0.25"/>
    <row r="371" spans="1:10" ht="28.35" customHeight="1" x14ac:dyDescent="0.25">
      <c r="A371" s="624" t="s">
        <v>139</v>
      </c>
      <c r="B371" s="625"/>
      <c r="C371" s="625"/>
      <c r="D371" s="625"/>
      <c r="E371" s="625"/>
      <c r="F371" s="625"/>
      <c r="G371" s="625"/>
      <c r="H371" s="625"/>
      <c r="I371" s="625"/>
      <c r="J371" s="626"/>
    </row>
    <row r="372" spans="1:10" ht="28.35" customHeight="1" x14ac:dyDescent="0.25">
      <c r="A372" s="627"/>
      <c r="B372" s="628"/>
      <c r="C372" s="628"/>
      <c r="D372" s="628"/>
      <c r="E372" s="628"/>
      <c r="F372" s="628"/>
      <c r="G372" s="628"/>
      <c r="H372" s="628"/>
      <c r="I372" s="628"/>
      <c r="J372" s="629"/>
    </row>
    <row r="373" spans="1:10" ht="28.35" customHeight="1" x14ac:dyDescent="0.25">
      <c r="A373" s="630"/>
      <c r="B373" s="631"/>
      <c r="C373" s="631"/>
      <c r="D373" s="631"/>
      <c r="E373" s="631"/>
      <c r="F373" s="631"/>
      <c r="G373" s="631"/>
      <c r="H373" s="631"/>
      <c r="I373" s="631"/>
      <c r="J373" s="632"/>
    </row>
    <row r="374" spans="1:10" ht="28.35" customHeight="1" x14ac:dyDescent="0.25"/>
    <row r="375" spans="1:10" ht="28.35" customHeight="1" x14ac:dyDescent="0.25"/>
    <row r="376" spans="1:10" ht="28.35" customHeight="1" x14ac:dyDescent="0.25"/>
    <row r="377" spans="1:10" ht="28.35" customHeight="1" x14ac:dyDescent="0.25"/>
    <row r="378" spans="1:10" ht="28.35" customHeight="1" x14ac:dyDescent="0.25">
      <c r="H378" s="633" t="s">
        <v>91</v>
      </c>
      <c r="I378" s="634">
        <f>+'PRE-FEST.'!D27</f>
        <v>0</v>
      </c>
      <c r="J378" s="634"/>
    </row>
    <row r="379" spans="1:10" ht="28.35" customHeight="1" x14ac:dyDescent="0.25">
      <c r="H379" s="633"/>
      <c r="I379" s="634"/>
      <c r="J379" s="634"/>
    </row>
    <row r="380" spans="1:10" ht="28.35" customHeight="1" x14ac:dyDescent="0.25">
      <c r="H380" s="633"/>
      <c r="I380" s="634"/>
      <c r="J380" s="634"/>
    </row>
    <row r="381" spans="1:10" ht="28.35" customHeight="1" x14ac:dyDescent="0.25"/>
    <row r="382" spans="1:10" ht="28.35" customHeight="1" x14ac:dyDescent="0.25">
      <c r="A382" s="40" t="s">
        <v>92</v>
      </c>
      <c r="B382" s="40"/>
      <c r="C382" s="40"/>
      <c r="D382" s="461">
        <f>+PROSP.MENS.!N26</f>
        <v>0</v>
      </c>
      <c r="E382" s="40" t="s">
        <v>93</v>
      </c>
      <c r="F382" s="40"/>
      <c r="G382" s="40"/>
      <c r="H382" s="145">
        <f>+H14</f>
        <v>45016</v>
      </c>
      <c r="I382" s="40" t="s">
        <v>94</v>
      </c>
      <c r="J382" s="40"/>
    </row>
    <row r="383" spans="1:10" ht="28.35" customHeight="1" x14ac:dyDescent="0.25">
      <c r="A383" s="40"/>
      <c r="B383" s="40"/>
      <c r="C383" s="40"/>
      <c r="D383" s="40"/>
      <c r="E383" s="40"/>
      <c r="F383" s="40"/>
      <c r="G383" s="40"/>
      <c r="H383" s="40"/>
      <c r="I383" s="40"/>
      <c r="J383" s="40"/>
    </row>
    <row r="384" spans="1:10" ht="28.35" customHeight="1" x14ac:dyDescent="0.25">
      <c r="A384" s="40" t="s">
        <v>95</v>
      </c>
      <c r="B384" s="40"/>
      <c r="C384" s="40"/>
      <c r="D384" s="40"/>
      <c r="E384" s="40"/>
      <c r="F384" s="40"/>
      <c r="G384" s="40"/>
      <c r="H384" s="40"/>
      <c r="I384" s="40"/>
      <c r="J384" s="40"/>
    </row>
    <row r="385" spans="1:10" ht="28.35" customHeight="1" x14ac:dyDescent="0.25">
      <c r="A385" s="40"/>
      <c r="B385" s="40"/>
      <c r="C385" s="40"/>
      <c r="D385" s="40"/>
      <c r="E385" s="40"/>
      <c r="F385" s="40"/>
      <c r="G385" s="40"/>
      <c r="H385" s="40"/>
      <c r="I385" s="40"/>
      <c r="J385" s="40"/>
    </row>
    <row r="386" spans="1:10" ht="28.35" customHeight="1" x14ac:dyDescent="0.25">
      <c r="A386" s="40"/>
      <c r="B386" s="40"/>
      <c r="C386" s="40"/>
      <c r="D386" s="40"/>
      <c r="E386" s="40"/>
      <c r="F386" s="40"/>
      <c r="G386" s="40"/>
      <c r="H386" s="40"/>
      <c r="I386" s="40"/>
      <c r="J386" s="40"/>
    </row>
    <row r="387" spans="1:10" ht="28.35" customHeight="1" x14ac:dyDescent="0.25">
      <c r="A387" s="40"/>
      <c r="B387" s="40"/>
      <c r="C387" s="40"/>
      <c r="D387" s="40"/>
      <c r="E387" s="40"/>
      <c r="F387" s="40"/>
      <c r="G387" s="40"/>
      <c r="H387" s="40"/>
      <c r="I387" s="40"/>
      <c r="J387" s="40"/>
    </row>
    <row r="388" spans="1:10" ht="28.35" customHeight="1" x14ac:dyDescent="0.25">
      <c r="A388" s="40"/>
      <c r="B388" s="40"/>
      <c r="C388" s="40"/>
      <c r="D388" s="40"/>
      <c r="E388" s="40"/>
      <c r="F388" s="40"/>
      <c r="G388" s="40"/>
      <c r="H388" s="40"/>
      <c r="I388" s="40"/>
      <c r="J388" s="40"/>
    </row>
    <row r="389" spans="1:10" ht="28.35" customHeight="1" x14ac:dyDescent="0.25"/>
    <row r="390" spans="1:10" ht="28.35" customHeight="1" x14ac:dyDescent="0.25"/>
    <row r="391" spans="1:10" ht="28.35" customHeight="1" x14ac:dyDescent="0.25">
      <c r="A391" s="40"/>
      <c r="B391" s="40" t="s">
        <v>96</v>
      </c>
      <c r="C391" s="40"/>
      <c r="D391" s="40"/>
      <c r="E391" s="40"/>
      <c r="F391" s="40"/>
      <c r="G391" s="40"/>
      <c r="H391" s="40" t="s">
        <v>97</v>
      </c>
      <c r="I391" s="40"/>
      <c r="J391" s="40"/>
    </row>
    <row r="392" spans="1:10" ht="28.35" customHeight="1" x14ac:dyDescent="0.25"/>
    <row r="393" spans="1:10" ht="28.35" customHeight="1" x14ac:dyDescent="0.25"/>
    <row r="394" spans="1:10" ht="28.35" customHeight="1" x14ac:dyDescent="0.25">
      <c r="A394" s="624" t="s">
        <v>139</v>
      </c>
      <c r="B394" s="625"/>
      <c r="C394" s="625"/>
      <c r="D394" s="625"/>
      <c r="E394" s="625"/>
      <c r="F394" s="625"/>
      <c r="G394" s="625"/>
      <c r="H394" s="625"/>
      <c r="I394" s="625"/>
      <c r="J394" s="626"/>
    </row>
    <row r="395" spans="1:10" ht="28.35" customHeight="1" x14ac:dyDescent="0.25">
      <c r="A395" s="627"/>
      <c r="B395" s="628"/>
      <c r="C395" s="628"/>
      <c r="D395" s="628"/>
      <c r="E395" s="628"/>
      <c r="F395" s="628"/>
      <c r="G395" s="628"/>
      <c r="H395" s="628"/>
      <c r="I395" s="628"/>
      <c r="J395" s="629"/>
    </row>
    <row r="396" spans="1:10" ht="28.35" customHeight="1" x14ac:dyDescent="0.25">
      <c r="A396" s="630"/>
      <c r="B396" s="631"/>
      <c r="C396" s="631"/>
      <c r="D396" s="631"/>
      <c r="E396" s="631"/>
      <c r="F396" s="631"/>
      <c r="G396" s="631"/>
      <c r="H396" s="631"/>
      <c r="I396" s="631"/>
      <c r="J396" s="632"/>
    </row>
    <row r="397" spans="1:10" ht="28.35" customHeight="1" x14ac:dyDescent="0.25"/>
    <row r="398" spans="1:10" ht="28.35" customHeight="1" x14ac:dyDescent="0.25"/>
    <row r="399" spans="1:10" ht="28.35" customHeight="1" x14ac:dyDescent="0.25"/>
    <row r="400" spans="1:10" ht="28.35" customHeight="1" x14ac:dyDescent="0.25"/>
    <row r="401" spans="1:10" ht="28.35" customHeight="1" x14ac:dyDescent="0.25">
      <c r="H401" s="633" t="s">
        <v>91</v>
      </c>
      <c r="I401" s="634">
        <f>+'PRE-FEST.'!D28</f>
        <v>0</v>
      </c>
      <c r="J401" s="634"/>
    </row>
    <row r="402" spans="1:10" ht="28.35" customHeight="1" x14ac:dyDescent="0.25">
      <c r="H402" s="633"/>
      <c r="I402" s="634"/>
      <c r="J402" s="634"/>
    </row>
    <row r="403" spans="1:10" ht="28.35" customHeight="1" x14ac:dyDescent="0.25">
      <c r="H403" s="633"/>
      <c r="I403" s="634"/>
      <c r="J403" s="634"/>
    </row>
    <row r="404" spans="1:10" ht="28.35" customHeight="1" x14ac:dyDescent="0.25">
      <c r="D404" s="1"/>
    </row>
    <row r="405" spans="1:10" ht="28.35" customHeight="1" x14ac:dyDescent="0.25">
      <c r="A405" s="40" t="s">
        <v>92</v>
      </c>
      <c r="B405" s="40"/>
      <c r="C405" s="40"/>
      <c r="D405" s="461">
        <f>+PROSP.MENS.!N27</f>
        <v>0</v>
      </c>
      <c r="E405" s="40" t="s">
        <v>93</v>
      </c>
      <c r="F405" s="40"/>
      <c r="G405" s="40"/>
      <c r="H405" s="145">
        <f>+H14</f>
        <v>45016</v>
      </c>
      <c r="I405" s="40" t="s">
        <v>94</v>
      </c>
      <c r="J405" s="40"/>
    </row>
    <row r="406" spans="1:10" ht="28.35" customHeight="1" x14ac:dyDescent="0.25">
      <c r="A406" s="40"/>
      <c r="B406" s="40"/>
      <c r="C406" s="40"/>
      <c r="D406" s="40"/>
      <c r="E406" s="40"/>
      <c r="F406" s="40"/>
      <c r="G406" s="40"/>
      <c r="H406" s="40"/>
      <c r="I406" s="40"/>
      <c r="J406" s="40"/>
    </row>
    <row r="407" spans="1:10" ht="28.35" customHeight="1" x14ac:dyDescent="0.25">
      <c r="A407" s="40" t="s">
        <v>95</v>
      </c>
      <c r="B407" s="40"/>
      <c r="C407" s="40"/>
      <c r="D407" s="40"/>
      <c r="E407" s="40"/>
      <c r="F407" s="40"/>
      <c r="G407" s="40"/>
      <c r="H407" s="40"/>
      <c r="I407" s="40"/>
      <c r="J407" s="40"/>
    </row>
    <row r="408" spans="1:10" ht="28.35" customHeight="1" x14ac:dyDescent="0.25">
      <c r="A408" s="40"/>
      <c r="B408" s="40"/>
      <c r="C408" s="40"/>
      <c r="D408" s="40"/>
      <c r="E408" s="40"/>
      <c r="F408" s="40"/>
      <c r="G408" s="40"/>
      <c r="H408" s="40"/>
      <c r="I408" s="40"/>
      <c r="J408" s="40"/>
    </row>
    <row r="409" spans="1:10" ht="28.35" customHeight="1" x14ac:dyDescent="0.25">
      <c r="A409" s="40"/>
      <c r="B409" s="40"/>
      <c r="C409" s="40"/>
      <c r="D409" s="40"/>
      <c r="E409" s="40"/>
      <c r="F409" s="40"/>
      <c r="G409" s="40"/>
      <c r="H409" s="40"/>
      <c r="I409" s="40"/>
      <c r="J409" s="40"/>
    </row>
    <row r="410" spans="1:10" ht="28.35" customHeight="1" x14ac:dyDescent="0.25">
      <c r="A410" s="40"/>
      <c r="B410" s="40"/>
      <c r="C410" s="40"/>
      <c r="D410" s="40"/>
      <c r="E410" s="40"/>
      <c r="F410" s="40"/>
      <c r="G410" s="40"/>
      <c r="H410" s="40"/>
      <c r="I410" s="40"/>
      <c r="J410" s="40"/>
    </row>
    <row r="411" spans="1:10" ht="28.35" customHeight="1" x14ac:dyDescent="0.25">
      <c r="A411" s="40"/>
      <c r="B411" s="40"/>
      <c r="C411" s="40"/>
      <c r="D411" s="40"/>
      <c r="E411" s="40"/>
      <c r="F411" s="40"/>
      <c r="G411" s="40"/>
      <c r="H411" s="40"/>
      <c r="I411" s="40"/>
      <c r="J411" s="40"/>
    </row>
    <row r="412" spans="1:10" ht="28.35" customHeight="1" x14ac:dyDescent="0.25"/>
    <row r="413" spans="1:10" ht="28.35" customHeight="1" x14ac:dyDescent="0.25"/>
    <row r="414" spans="1:10" ht="28.35" customHeight="1" x14ac:dyDescent="0.25">
      <c r="B414" s="40" t="s">
        <v>96</v>
      </c>
      <c r="C414" s="40"/>
      <c r="D414" s="40"/>
      <c r="E414" s="40"/>
      <c r="F414" s="40"/>
      <c r="G414" s="40"/>
      <c r="H414" s="40" t="s">
        <v>97</v>
      </c>
      <c r="I414" s="40"/>
    </row>
    <row r="415" spans="1:10" ht="28.35" customHeight="1" x14ac:dyDescent="0.25">
      <c r="B415" s="40"/>
      <c r="C415" s="40"/>
      <c r="D415" s="40"/>
      <c r="E415" s="40"/>
      <c r="F415" s="40"/>
      <c r="G415" s="40"/>
      <c r="H415" s="40"/>
      <c r="I415" s="40"/>
    </row>
    <row r="416" spans="1:10" ht="28.35" customHeight="1" x14ac:dyDescent="0.25"/>
    <row r="417" spans="1:10" ht="28.35" customHeight="1" x14ac:dyDescent="0.25">
      <c r="A417" s="624" t="s">
        <v>139</v>
      </c>
      <c r="B417" s="625"/>
      <c r="C417" s="625"/>
      <c r="D417" s="625"/>
      <c r="E417" s="625"/>
      <c r="F417" s="625"/>
      <c r="G417" s="625"/>
      <c r="H417" s="625"/>
      <c r="I417" s="625"/>
      <c r="J417" s="626"/>
    </row>
    <row r="418" spans="1:10" ht="28.35" customHeight="1" x14ac:dyDescent="0.25">
      <c r="A418" s="627"/>
      <c r="B418" s="628"/>
      <c r="C418" s="628"/>
      <c r="D418" s="628"/>
      <c r="E418" s="628"/>
      <c r="F418" s="628"/>
      <c r="G418" s="628"/>
      <c r="H418" s="628"/>
      <c r="I418" s="628"/>
      <c r="J418" s="629"/>
    </row>
    <row r="419" spans="1:10" ht="28.35" customHeight="1" x14ac:dyDescent="0.25">
      <c r="A419" s="630"/>
      <c r="B419" s="631"/>
      <c r="C419" s="631"/>
      <c r="D419" s="631"/>
      <c r="E419" s="631"/>
      <c r="F419" s="631"/>
      <c r="G419" s="631"/>
      <c r="H419" s="631"/>
      <c r="I419" s="631"/>
      <c r="J419" s="632"/>
    </row>
    <row r="420" spans="1:10" ht="28.35" customHeight="1" x14ac:dyDescent="0.25"/>
    <row r="421" spans="1:10" ht="28.35" customHeight="1" x14ac:dyDescent="0.25"/>
    <row r="422" spans="1:10" ht="28.35" customHeight="1" x14ac:dyDescent="0.25"/>
    <row r="423" spans="1:10" ht="28.35" customHeight="1" x14ac:dyDescent="0.25"/>
    <row r="424" spans="1:10" ht="28.35" customHeight="1" x14ac:dyDescent="0.25">
      <c r="H424" s="633" t="s">
        <v>91</v>
      </c>
      <c r="I424" s="634">
        <f>+'PRE-FEST.'!D29</f>
        <v>0</v>
      </c>
      <c r="J424" s="634"/>
    </row>
    <row r="425" spans="1:10" ht="28.35" customHeight="1" x14ac:dyDescent="0.25">
      <c r="H425" s="633"/>
      <c r="I425" s="634"/>
      <c r="J425" s="634"/>
    </row>
    <row r="426" spans="1:10" ht="28.35" customHeight="1" x14ac:dyDescent="0.25">
      <c r="H426" s="633"/>
      <c r="I426" s="634"/>
      <c r="J426" s="634"/>
    </row>
    <row r="427" spans="1:10" ht="28.35" customHeight="1" x14ac:dyDescent="0.25"/>
    <row r="428" spans="1:10" ht="28.35" customHeight="1" x14ac:dyDescent="0.25">
      <c r="A428" s="40" t="s">
        <v>92</v>
      </c>
      <c r="B428" s="40"/>
      <c r="C428" s="40"/>
      <c r="D428" s="461">
        <f>+PROSP.MENS.!N28</f>
        <v>0</v>
      </c>
      <c r="E428" s="40" t="s">
        <v>93</v>
      </c>
      <c r="F428" s="40"/>
      <c r="G428" s="40"/>
      <c r="H428" s="145">
        <f>+H14</f>
        <v>45016</v>
      </c>
      <c r="I428" s="40" t="s">
        <v>94</v>
      </c>
      <c r="J428" s="40"/>
    </row>
    <row r="429" spans="1:10" ht="28.35" customHeight="1" x14ac:dyDescent="0.25">
      <c r="A429" s="40"/>
      <c r="B429" s="40"/>
      <c r="C429" s="40"/>
      <c r="D429" s="40"/>
      <c r="E429" s="40"/>
      <c r="F429" s="40"/>
      <c r="G429" s="40"/>
      <c r="H429" s="40"/>
      <c r="I429" s="40"/>
      <c r="J429" s="40"/>
    </row>
    <row r="430" spans="1:10" ht="28.35" customHeight="1" x14ac:dyDescent="0.25">
      <c r="A430" s="40" t="s">
        <v>95</v>
      </c>
      <c r="B430" s="40"/>
      <c r="C430" s="40"/>
      <c r="D430" s="40"/>
      <c r="E430" s="40"/>
      <c r="F430" s="40"/>
      <c r="G430" s="40"/>
      <c r="H430" s="40"/>
      <c r="I430" s="40"/>
      <c r="J430" s="40"/>
    </row>
    <row r="431" spans="1:10" ht="28.35" customHeight="1" x14ac:dyDescent="0.25">
      <c r="A431" s="40"/>
      <c r="B431" s="40"/>
      <c r="C431" s="40"/>
      <c r="D431" s="40"/>
      <c r="E431" s="40"/>
      <c r="F431" s="40"/>
      <c r="G431" s="40"/>
      <c r="H431" s="40"/>
      <c r="I431" s="40"/>
      <c r="J431" s="40"/>
    </row>
    <row r="432" spans="1:10" ht="28.35" customHeight="1" x14ac:dyDescent="0.25">
      <c r="A432" s="40"/>
      <c r="B432" s="40"/>
      <c r="C432" s="40"/>
      <c r="D432" s="40"/>
      <c r="E432" s="40"/>
      <c r="F432" s="40"/>
      <c r="G432" s="40"/>
      <c r="H432" s="40"/>
      <c r="I432" s="40"/>
      <c r="J432" s="40"/>
    </row>
    <row r="433" spans="1:10" ht="28.35" customHeight="1" x14ac:dyDescent="0.25">
      <c r="A433" s="40"/>
      <c r="B433" s="40"/>
      <c r="C433" s="40"/>
      <c r="D433" s="40"/>
      <c r="E433" s="40"/>
      <c r="F433" s="40"/>
      <c r="G433" s="40"/>
      <c r="H433" s="40"/>
      <c r="I433" s="40"/>
      <c r="J433" s="40"/>
    </row>
    <row r="434" spans="1:10" ht="28.35" customHeight="1" x14ac:dyDescent="0.25">
      <c r="A434" s="40"/>
      <c r="B434" s="40"/>
      <c r="C434" s="40"/>
      <c r="D434" s="40"/>
      <c r="E434" s="40"/>
      <c r="F434" s="40"/>
      <c r="G434" s="40"/>
      <c r="H434" s="40"/>
      <c r="I434" s="40"/>
      <c r="J434" s="40"/>
    </row>
    <row r="435" spans="1:10" ht="28.35" customHeight="1" x14ac:dyDescent="0.25"/>
    <row r="436" spans="1:10" ht="28.35" customHeight="1" x14ac:dyDescent="0.25"/>
    <row r="437" spans="1:10" ht="28.35" customHeight="1" x14ac:dyDescent="0.25">
      <c r="A437" s="40"/>
      <c r="B437" s="40" t="s">
        <v>96</v>
      </c>
      <c r="C437" s="40"/>
      <c r="D437" s="40"/>
      <c r="E437" s="40"/>
      <c r="F437" s="40"/>
      <c r="G437" s="40"/>
      <c r="H437" s="40" t="s">
        <v>97</v>
      </c>
      <c r="I437" s="40"/>
    </row>
    <row r="438" spans="1:10" ht="28.35" customHeight="1" x14ac:dyDescent="0.25"/>
    <row r="439" spans="1:10" ht="28.35" customHeight="1" x14ac:dyDescent="0.25"/>
    <row r="440" spans="1:10" ht="28.35" customHeight="1" x14ac:dyDescent="0.25">
      <c r="A440" s="624" t="s">
        <v>139</v>
      </c>
      <c r="B440" s="625"/>
      <c r="C440" s="625"/>
      <c r="D440" s="625"/>
      <c r="E440" s="625"/>
      <c r="F440" s="625"/>
      <c r="G440" s="625"/>
      <c r="H440" s="625"/>
      <c r="I440" s="625"/>
      <c r="J440" s="626"/>
    </row>
    <row r="441" spans="1:10" ht="28.35" customHeight="1" x14ac:dyDescent="0.25">
      <c r="A441" s="627"/>
      <c r="B441" s="628"/>
      <c r="C441" s="628"/>
      <c r="D441" s="628"/>
      <c r="E441" s="628"/>
      <c r="F441" s="628"/>
      <c r="G441" s="628"/>
      <c r="H441" s="628"/>
      <c r="I441" s="628"/>
      <c r="J441" s="629"/>
    </row>
    <row r="442" spans="1:10" ht="28.35" customHeight="1" x14ac:dyDescent="0.25">
      <c r="A442" s="630"/>
      <c r="B442" s="631"/>
      <c r="C442" s="631"/>
      <c r="D442" s="631"/>
      <c r="E442" s="631"/>
      <c r="F442" s="631"/>
      <c r="G442" s="631"/>
      <c r="H442" s="631"/>
      <c r="I442" s="631"/>
      <c r="J442" s="632"/>
    </row>
    <row r="443" spans="1:10" ht="28.35" customHeight="1" x14ac:dyDescent="0.25"/>
    <row r="444" spans="1:10" ht="28.35" customHeight="1" x14ac:dyDescent="0.25"/>
    <row r="445" spans="1:10" ht="28.35" customHeight="1" x14ac:dyDescent="0.25"/>
    <row r="446" spans="1:10" ht="28.35" customHeight="1" x14ac:dyDescent="0.25"/>
    <row r="447" spans="1:10" ht="28.35" customHeight="1" x14ac:dyDescent="0.25">
      <c r="H447" s="633" t="s">
        <v>91</v>
      </c>
      <c r="I447" s="634">
        <f>+'PRE-FEST.'!D30</f>
        <v>0</v>
      </c>
      <c r="J447" s="634"/>
    </row>
    <row r="448" spans="1:10" ht="28.35" customHeight="1" x14ac:dyDescent="0.25">
      <c r="H448" s="633"/>
      <c r="I448" s="634"/>
      <c r="J448" s="634"/>
    </row>
    <row r="449" spans="1:10" ht="28.35" customHeight="1" x14ac:dyDescent="0.25">
      <c r="H449" s="633"/>
      <c r="I449" s="634"/>
      <c r="J449" s="634"/>
    </row>
    <row r="450" spans="1:10" ht="28.35" customHeight="1" x14ac:dyDescent="0.25"/>
    <row r="451" spans="1:10" ht="28.35" customHeight="1" x14ac:dyDescent="0.25">
      <c r="A451" s="40" t="s">
        <v>92</v>
      </c>
      <c r="B451" s="40"/>
      <c r="C451" s="40"/>
      <c r="D451" s="461">
        <f>+PROSP.MENS.!N29</f>
        <v>0</v>
      </c>
      <c r="E451" s="40" t="s">
        <v>93</v>
      </c>
      <c r="F451" s="40"/>
      <c r="G451" s="40"/>
      <c r="H451" s="145">
        <f>+H14</f>
        <v>45016</v>
      </c>
      <c r="I451" s="40" t="s">
        <v>94</v>
      </c>
      <c r="J451" s="40"/>
    </row>
    <row r="452" spans="1:10" ht="28.35" customHeight="1" x14ac:dyDescent="0.25">
      <c r="A452" s="40"/>
      <c r="B452" s="40"/>
      <c r="C452" s="40"/>
      <c r="D452" s="40"/>
      <c r="E452" s="40"/>
      <c r="F452" s="40"/>
      <c r="G452" s="40"/>
      <c r="H452" s="40"/>
      <c r="I452" s="40"/>
      <c r="J452" s="40"/>
    </row>
    <row r="453" spans="1:10" ht="28.35" customHeight="1" x14ac:dyDescent="0.25">
      <c r="A453" s="40" t="s">
        <v>95</v>
      </c>
      <c r="B453" s="40"/>
      <c r="C453" s="40"/>
      <c r="D453" s="40"/>
      <c r="E453" s="40"/>
      <c r="F453" s="40"/>
      <c r="G453" s="40"/>
      <c r="H453" s="40"/>
      <c r="I453" s="40"/>
      <c r="J453" s="40"/>
    </row>
    <row r="454" spans="1:10" ht="28.35" customHeight="1" x14ac:dyDescent="0.25">
      <c r="A454" s="40"/>
      <c r="B454" s="40"/>
      <c r="C454" s="40"/>
      <c r="D454" s="40"/>
      <c r="E454" s="40"/>
      <c r="F454" s="40"/>
      <c r="G454" s="40"/>
      <c r="H454" s="40"/>
      <c r="I454" s="40"/>
      <c r="J454" s="40"/>
    </row>
    <row r="455" spans="1:10" ht="28.35" customHeight="1" x14ac:dyDescent="0.25">
      <c r="A455" s="40"/>
      <c r="B455" s="40"/>
      <c r="C455" s="40"/>
      <c r="D455" s="40"/>
      <c r="E455" s="40"/>
      <c r="F455" s="40"/>
      <c r="G455" s="40"/>
      <c r="H455" s="40"/>
      <c r="I455" s="40"/>
      <c r="J455" s="40"/>
    </row>
    <row r="456" spans="1:10" ht="28.35" customHeight="1" x14ac:dyDescent="0.25">
      <c r="A456" s="40"/>
      <c r="B456" s="40"/>
      <c r="C456" s="40"/>
      <c r="D456" s="40"/>
      <c r="E456" s="40"/>
      <c r="F456" s="40"/>
      <c r="G456" s="40"/>
      <c r="H456" s="40"/>
      <c r="I456" s="40"/>
      <c r="J456" s="40"/>
    </row>
    <row r="457" spans="1:10" ht="28.35" customHeight="1" x14ac:dyDescent="0.25">
      <c r="A457" s="40"/>
      <c r="B457" s="40"/>
      <c r="C457" s="40"/>
      <c r="D457" s="40"/>
      <c r="E457" s="40"/>
      <c r="F457" s="40"/>
      <c r="G457" s="40"/>
      <c r="H457" s="40"/>
      <c r="I457" s="40"/>
      <c r="J457" s="40"/>
    </row>
    <row r="458" spans="1:10" ht="28.35" customHeight="1" x14ac:dyDescent="0.25"/>
    <row r="459" spans="1:10" ht="28.35" customHeight="1" x14ac:dyDescent="0.25"/>
    <row r="460" spans="1:10" ht="28.35" customHeight="1" x14ac:dyDescent="0.25">
      <c r="B460" s="40" t="s">
        <v>96</v>
      </c>
      <c r="C460" s="40"/>
      <c r="D460" s="40"/>
      <c r="E460" s="40"/>
      <c r="F460" s="40"/>
      <c r="G460" s="40"/>
      <c r="H460" s="40" t="s">
        <v>97</v>
      </c>
      <c r="I460" s="40"/>
    </row>
    <row r="461" spans="1:10" ht="28.35" customHeight="1" x14ac:dyDescent="0.25"/>
    <row r="462" spans="1:10" ht="28.35" customHeight="1" x14ac:dyDescent="0.25"/>
    <row r="463" spans="1:10" ht="28.35" customHeight="1" x14ac:dyDescent="0.25">
      <c r="A463" s="624" t="s">
        <v>139</v>
      </c>
      <c r="B463" s="625"/>
      <c r="C463" s="625"/>
      <c r="D463" s="625"/>
      <c r="E463" s="625"/>
      <c r="F463" s="625"/>
      <c r="G463" s="625"/>
      <c r="H463" s="625"/>
      <c r="I463" s="625"/>
      <c r="J463" s="626"/>
    </row>
    <row r="464" spans="1:10" ht="28.35" customHeight="1" x14ac:dyDescent="0.25">
      <c r="A464" s="627"/>
      <c r="B464" s="628"/>
      <c r="C464" s="628"/>
      <c r="D464" s="628"/>
      <c r="E464" s="628"/>
      <c r="F464" s="628"/>
      <c r="G464" s="628"/>
      <c r="H464" s="628"/>
      <c r="I464" s="628"/>
      <c r="J464" s="629"/>
    </row>
    <row r="465" spans="1:10" ht="28.35" customHeight="1" x14ac:dyDescent="0.25">
      <c r="A465" s="630"/>
      <c r="B465" s="631"/>
      <c r="C465" s="631"/>
      <c r="D465" s="631"/>
      <c r="E465" s="631"/>
      <c r="F465" s="631"/>
      <c r="G465" s="631"/>
      <c r="H465" s="631"/>
      <c r="I465" s="631"/>
      <c r="J465" s="632"/>
    </row>
    <row r="466" spans="1:10" ht="28.35" customHeight="1" x14ac:dyDescent="0.25"/>
    <row r="467" spans="1:10" ht="28.35" customHeight="1" x14ac:dyDescent="0.25"/>
    <row r="468" spans="1:10" ht="28.35" customHeight="1" x14ac:dyDescent="0.25"/>
    <row r="469" spans="1:10" ht="28.35" customHeight="1" x14ac:dyDescent="0.25"/>
    <row r="470" spans="1:10" ht="28.35" customHeight="1" x14ac:dyDescent="0.25">
      <c r="H470" s="633" t="s">
        <v>91</v>
      </c>
      <c r="I470" s="634">
        <f>+'PRE-FEST.'!D31</f>
        <v>0</v>
      </c>
      <c r="J470" s="634"/>
    </row>
    <row r="471" spans="1:10" ht="28.35" customHeight="1" x14ac:dyDescent="0.25">
      <c r="H471" s="633"/>
      <c r="I471" s="634"/>
      <c r="J471" s="634"/>
    </row>
    <row r="472" spans="1:10" ht="28.35" customHeight="1" x14ac:dyDescent="0.25">
      <c r="H472" s="633"/>
      <c r="I472" s="634"/>
      <c r="J472" s="634"/>
    </row>
    <row r="473" spans="1:10" ht="28.35" customHeight="1" x14ac:dyDescent="0.25"/>
    <row r="474" spans="1:10" ht="28.35" customHeight="1" x14ac:dyDescent="0.25">
      <c r="A474" s="40" t="s">
        <v>92</v>
      </c>
      <c r="B474" s="40"/>
      <c r="C474" s="40"/>
      <c r="D474" s="461">
        <f>+PROSP.MENS.!N30</f>
        <v>0</v>
      </c>
      <c r="E474" s="40" t="s">
        <v>93</v>
      </c>
      <c r="F474" s="40"/>
      <c r="G474" s="40"/>
      <c r="H474" s="145">
        <f>+H14</f>
        <v>45016</v>
      </c>
      <c r="I474" s="40" t="s">
        <v>94</v>
      </c>
      <c r="J474" s="40"/>
    </row>
    <row r="475" spans="1:10" ht="28.35" customHeight="1" x14ac:dyDescent="0.25">
      <c r="A475" s="40"/>
      <c r="B475" s="40"/>
      <c r="C475" s="40"/>
      <c r="D475" s="40"/>
      <c r="E475" s="40"/>
      <c r="F475" s="40"/>
      <c r="G475" s="40"/>
      <c r="H475" s="40"/>
      <c r="I475" s="40"/>
      <c r="J475" s="40"/>
    </row>
    <row r="476" spans="1:10" ht="28.35" customHeight="1" x14ac:dyDescent="0.25">
      <c r="A476" s="40" t="s">
        <v>95</v>
      </c>
      <c r="B476" s="40"/>
      <c r="C476" s="40"/>
      <c r="D476" s="40"/>
      <c r="E476" s="40"/>
      <c r="F476" s="40"/>
      <c r="G476" s="40"/>
      <c r="H476" s="40"/>
      <c r="I476" s="40"/>
      <c r="J476" s="40"/>
    </row>
    <row r="477" spans="1:10" ht="28.35" customHeight="1" x14ac:dyDescent="0.25">
      <c r="A477" s="40"/>
      <c r="B477" s="40"/>
      <c r="C477" s="40"/>
      <c r="D477" s="40"/>
      <c r="E477" s="40"/>
      <c r="F477" s="40"/>
      <c r="G477" s="40"/>
      <c r="H477" s="40"/>
      <c r="I477" s="40"/>
      <c r="J477" s="40"/>
    </row>
    <row r="478" spans="1:10" ht="28.35" customHeight="1" x14ac:dyDescent="0.25">
      <c r="A478" s="40"/>
      <c r="B478" s="40"/>
      <c r="C478" s="40"/>
      <c r="D478" s="40"/>
      <c r="E478" s="40"/>
      <c r="F478" s="40"/>
      <c r="G478" s="40"/>
      <c r="H478" s="40"/>
      <c r="I478" s="40"/>
      <c r="J478" s="40"/>
    </row>
    <row r="479" spans="1:10" ht="28.35" customHeight="1" x14ac:dyDescent="0.25">
      <c r="A479" s="40"/>
      <c r="B479" s="40"/>
      <c r="C479" s="40"/>
      <c r="D479" s="40"/>
      <c r="E479" s="40"/>
      <c r="F479" s="40"/>
      <c r="G479" s="40"/>
      <c r="H479" s="40"/>
      <c r="I479" s="40"/>
      <c r="J479" s="40"/>
    </row>
    <row r="480" spans="1:10" ht="28.35" customHeight="1" x14ac:dyDescent="0.25">
      <c r="A480" s="40"/>
      <c r="B480" s="40"/>
      <c r="C480" s="40"/>
      <c r="D480" s="40"/>
      <c r="E480" s="40"/>
      <c r="F480" s="40"/>
      <c r="G480" s="40"/>
      <c r="H480" s="40"/>
      <c r="I480" s="40"/>
      <c r="J480" s="40"/>
    </row>
    <row r="481" spans="1:10" ht="28.35" customHeight="1" x14ac:dyDescent="0.25"/>
    <row r="482" spans="1:10" ht="28.35" customHeight="1" x14ac:dyDescent="0.25"/>
    <row r="483" spans="1:10" ht="28.35" customHeight="1" x14ac:dyDescent="0.25">
      <c r="B483" s="40" t="s">
        <v>96</v>
      </c>
      <c r="C483" s="40"/>
      <c r="D483" s="40"/>
      <c r="E483" s="40"/>
      <c r="F483" s="40"/>
      <c r="G483" s="40"/>
      <c r="H483" s="40" t="s">
        <v>97</v>
      </c>
      <c r="I483" s="40"/>
    </row>
    <row r="484" spans="1:10" ht="28.35" customHeight="1" x14ac:dyDescent="0.25"/>
    <row r="485" spans="1:10" ht="28.35" customHeight="1" x14ac:dyDescent="0.25"/>
    <row r="486" spans="1:10" ht="28.35" customHeight="1" x14ac:dyDescent="0.25">
      <c r="A486" s="624" t="s">
        <v>139</v>
      </c>
      <c r="B486" s="625"/>
      <c r="C486" s="625"/>
      <c r="D486" s="625"/>
      <c r="E486" s="625"/>
      <c r="F486" s="625"/>
      <c r="G486" s="625"/>
      <c r="H486" s="625"/>
      <c r="I486" s="625"/>
      <c r="J486" s="626"/>
    </row>
    <row r="487" spans="1:10" ht="28.35" customHeight="1" x14ac:dyDescent="0.25">
      <c r="A487" s="627"/>
      <c r="B487" s="628"/>
      <c r="C487" s="628"/>
      <c r="D487" s="628"/>
      <c r="E487" s="628"/>
      <c r="F487" s="628"/>
      <c r="G487" s="628"/>
      <c r="H487" s="628"/>
      <c r="I487" s="628"/>
      <c r="J487" s="629"/>
    </row>
    <row r="488" spans="1:10" ht="28.35" customHeight="1" x14ac:dyDescent="0.25">
      <c r="A488" s="630"/>
      <c r="B488" s="631"/>
      <c r="C488" s="631"/>
      <c r="D488" s="631"/>
      <c r="E488" s="631"/>
      <c r="F488" s="631"/>
      <c r="G488" s="631"/>
      <c r="H488" s="631"/>
      <c r="I488" s="631"/>
      <c r="J488" s="632"/>
    </row>
    <row r="489" spans="1:10" ht="28.35" customHeight="1" x14ac:dyDescent="0.25"/>
    <row r="490" spans="1:10" ht="28.35" customHeight="1" x14ac:dyDescent="0.25"/>
    <row r="491" spans="1:10" ht="28.35" customHeight="1" x14ac:dyDescent="0.25"/>
    <row r="492" spans="1:10" ht="28.35" customHeight="1" x14ac:dyDescent="0.25"/>
    <row r="493" spans="1:10" ht="28.35" customHeight="1" x14ac:dyDescent="0.25">
      <c r="H493" s="633" t="s">
        <v>91</v>
      </c>
      <c r="I493" s="634">
        <f>+'PRE-FEST.'!D32</f>
        <v>0</v>
      </c>
      <c r="J493" s="634"/>
    </row>
    <row r="494" spans="1:10" ht="28.35" customHeight="1" x14ac:dyDescent="0.25">
      <c r="H494" s="633"/>
      <c r="I494" s="634"/>
      <c r="J494" s="634"/>
    </row>
    <row r="495" spans="1:10" ht="28.35" customHeight="1" x14ac:dyDescent="0.25">
      <c r="H495" s="633"/>
      <c r="I495" s="634"/>
      <c r="J495" s="634"/>
    </row>
    <row r="496" spans="1:10" ht="28.35" customHeight="1" x14ac:dyDescent="0.25"/>
    <row r="497" spans="1:10" ht="28.35" customHeight="1" x14ac:dyDescent="0.25">
      <c r="A497" s="40" t="s">
        <v>92</v>
      </c>
      <c r="B497" s="40"/>
      <c r="C497" s="40"/>
      <c r="D497" s="461">
        <f>+PROSP.MENS.!N31</f>
        <v>0</v>
      </c>
      <c r="E497" s="40" t="s">
        <v>93</v>
      </c>
      <c r="F497" s="40"/>
      <c r="G497" s="40"/>
      <c r="H497" s="145">
        <f>+H14</f>
        <v>45016</v>
      </c>
      <c r="I497" s="40" t="s">
        <v>94</v>
      </c>
      <c r="J497" s="40"/>
    </row>
    <row r="498" spans="1:10" ht="28.35" customHeight="1" x14ac:dyDescent="0.25">
      <c r="A498" s="40"/>
      <c r="B498" s="40"/>
      <c r="C498" s="40"/>
      <c r="D498" s="40"/>
      <c r="E498" s="40"/>
      <c r="F498" s="40"/>
      <c r="G498" s="40"/>
      <c r="H498" s="40"/>
      <c r="I498" s="40"/>
      <c r="J498" s="40"/>
    </row>
    <row r="499" spans="1:10" ht="28.35" customHeight="1" x14ac:dyDescent="0.25">
      <c r="A499" s="40" t="s">
        <v>95</v>
      </c>
      <c r="B499" s="40"/>
      <c r="C499" s="40"/>
      <c r="D499" s="40"/>
      <c r="E499" s="40"/>
      <c r="F499" s="40"/>
      <c r="G499" s="40"/>
      <c r="H499" s="40"/>
      <c r="I499" s="40"/>
      <c r="J499" s="40"/>
    </row>
    <row r="500" spans="1:10" ht="28.35" customHeight="1" x14ac:dyDescent="0.25">
      <c r="A500" s="40"/>
      <c r="B500" s="40"/>
      <c r="C500" s="40"/>
      <c r="D500" s="40"/>
      <c r="E500" s="40"/>
      <c r="F500" s="40"/>
      <c r="G500" s="40"/>
      <c r="H500" s="40"/>
      <c r="I500" s="40"/>
      <c r="J500" s="40"/>
    </row>
    <row r="501" spans="1:10" ht="28.35" customHeight="1" x14ac:dyDescent="0.25">
      <c r="A501" s="40"/>
      <c r="B501" s="40"/>
      <c r="C501" s="40"/>
      <c r="D501" s="40"/>
      <c r="E501" s="40"/>
      <c r="F501" s="40"/>
      <c r="G501" s="40"/>
      <c r="H501" s="40"/>
      <c r="I501" s="40"/>
      <c r="J501" s="40"/>
    </row>
    <row r="502" spans="1:10" ht="28.35" customHeight="1" x14ac:dyDescent="0.25">
      <c r="A502" s="40"/>
      <c r="B502" s="40"/>
      <c r="C502" s="40"/>
      <c r="D502" s="40"/>
      <c r="E502" s="40"/>
      <c r="F502" s="40"/>
      <c r="G502" s="40"/>
      <c r="H502" s="40"/>
      <c r="I502" s="40"/>
      <c r="J502" s="40"/>
    </row>
    <row r="503" spans="1:10" ht="28.35" customHeight="1" x14ac:dyDescent="0.25">
      <c r="A503" s="40"/>
      <c r="B503" s="40"/>
      <c r="C503" s="40"/>
      <c r="D503" s="40"/>
      <c r="E503" s="40"/>
      <c r="F503" s="40"/>
      <c r="G503" s="40"/>
      <c r="H503" s="40"/>
      <c r="I503" s="40"/>
      <c r="J503" s="40"/>
    </row>
    <row r="504" spans="1:10" ht="28.35" customHeight="1" x14ac:dyDescent="0.25"/>
    <row r="505" spans="1:10" ht="28.35" customHeight="1" x14ac:dyDescent="0.25"/>
    <row r="506" spans="1:10" ht="28.35" customHeight="1" x14ac:dyDescent="0.25">
      <c r="A506" s="40"/>
      <c r="B506" s="40" t="s">
        <v>96</v>
      </c>
      <c r="C506" s="40"/>
      <c r="D506" s="40"/>
      <c r="E506" s="40"/>
      <c r="F506" s="40"/>
      <c r="G506" s="40"/>
      <c r="H506" s="40" t="s">
        <v>97</v>
      </c>
      <c r="I506" s="40"/>
    </row>
    <row r="507" spans="1:10" ht="28.35" customHeight="1" x14ac:dyDescent="0.25">
      <c r="A507" s="40"/>
      <c r="B507" s="40"/>
      <c r="C507" s="40"/>
      <c r="D507" s="40"/>
      <c r="E507" s="40"/>
      <c r="F507" s="40"/>
      <c r="G507" s="40"/>
      <c r="H507" s="40"/>
      <c r="I507" s="40"/>
    </row>
    <row r="508" spans="1:10" ht="28.35" customHeight="1" x14ac:dyDescent="0.25"/>
    <row r="509" spans="1:10" ht="28.35" customHeight="1" x14ac:dyDescent="0.25">
      <c r="A509" s="624" t="s">
        <v>139</v>
      </c>
      <c r="B509" s="625"/>
      <c r="C509" s="625"/>
      <c r="D509" s="625"/>
      <c r="E509" s="625"/>
      <c r="F509" s="625"/>
      <c r="G509" s="625"/>
      <c r="H509" s="625"/>
      <c r="I509" s="625"/>
      <c r="J509" s="626"/>
    </row>
    <row r="510" spans="1:10" ht="28.35" customHeight="1" x14ac:dyDescent="0.25">
      <c r="A510" s="627"/>
      <c r="B510" s="628"/>
      <c r="C510" s="628"/>
      <c r="D510" s="628"/>
      <c r="E510" s="628"/>
      <c r="F510" s="628"/>
      <c r="G510" s="628"/>
      <c r="H510" s="628"/>
      <c r="I510" s="628"/>
      <c r="J510" s="629"/>
    </row>
    <row r="511" spans="1:10" ht="28.35" customHeight="1" x14ac:dyDescent="0.25">
      <c r="A511" s="630"/>
      <c r="B511" s="631"/>
      <c r="C511" s="631"/>
      <c r="D511" s="631"/>
      <c r="E511" s="631"/>
      <c r="F511" s="631"/>
      <c r="G511" s="631"/>
      <c r="H511" s="631"/>
      <c r="I511" s="631"/>
      <c r="J511" s="632"/>
    </row>
    <row r="512" spans="1:10" ht="28.35" customHeight="1" x14ac:dyDescent="0.25"/>
    <row r="513" spans="1:10" ht="28.35" customHeight="1" x14ac:dyDescent="0.25"/>
    <row r="514" spans="1:10" ht="28.35" customHeight="1" x14ac:dyDescent="0.25"/>
    <row r="515" spans="1:10" ht="28.35" customHeight="1" x14ac:dyDescent="0.25"/>
    <row r="516" spans="1:10" ht="28.35" customHeight="1" x14ac:dyDescent="0.25">
      <c r="H516" s="633" t="s">
        <v>91</v>
      </c>
      <c r="I516" s="634">
        <f>+'PRE-FEST.'!D33</f>
        <v>0</v>
      </c>
      <c r="J516" s="634"/>
    </row>
    <row r="517" spans="1:10" ht="28.35" customHeight="1" x14ac:dyDescent="0.25">
      <c r="H517" s="633"/>
      <c r="I517" s="634"/>
      <c r="J517" s="634"/>
    </row>
    <row r="518" spans="1:10" ht="28.35" customHeight="1" x14ac:dyDescent="0.25">
      <c r="H518" s="633"/>
      <c r="I518" s="634"/>
      <c r="J518" s="634"/>
    </row>
    <row r="519" spans="1:10" ht="28.35" customHeight="1" x14ac:dyDescent="0.25"/>
    <row r="520" spans="1:10" ht="28.35" customHeight="1" x14ac:dyDescent="0.25">
      <c r="A520" s="40" t="s">
        <v>92</v>
      </c>
      <c r="B520" s="40"/>
      <c r="C520" s="40"/>
      <c r="D520" s="461">
        <f>+PROSP.MENS.!N32</f>
        <v>0</v>
      </c>
      <c r="E520" s="40" t="s">
        <v>93</v>
      </c>
      <c r="F520" s="40"/>
      <c r="G520" s="40"/>
      <c r="H520" s="145">
        <f>+H14</f>
        <v>45016</v>
      </c>
      <c r="I520" s="40" t="s">
        <v>94</v>
      </c>
      <c r="J520" s="40"/>
    </row>
    <row r="521" spans="1:10" ht="28.35" customHeight="1" x14ac:dyDescent="0.25">
      <c r="A521" s="40"/>
      <c r="B521" s="40"/>
      <c r="C521" s="40"/>
      <c r="D521" s="40"/>
      <c r="E521" s="40"/>
      <c r="F521" s="40"/>
      <c r="G521" s="40"/>
      <c r="H521" s="40"/>
      <c r="I521" s="40"/>
      <c r="J521" s="40"/>
    </row>
    <row r="522" spans="1:10" ht="28.35" customHeight="1" x14ac:dyDescent="0.25">
      <c r="A522" s="40" t="s">
        <v>95</v>
      </c>
      <c r="B522" s="40"/>
      <c r="C522" s="40"/>
      <c r="D522" s="40"/>
      <c r="E522" s="40"/>
      <c r="F522" s="40"/>
      <c r="G522" s="40"/>
      <c r="H522" s="40"/>
      <c r="I522" s="40"/>
      <c r="J522" s="40"/>
    </row>
    <row r="523" spans="1:10" ht="28.35" customHeight="1" x14ac:dyDescent="0.25">
      <c r="A523" s="40"/>
      <c r="B523" s="40"/>
      <c r="C523" s="40"/>
      <c r="D523" s="40"/>
      <c r="E523" s="40"/>
      <c r="F523" s="40"/>
      <c r="G523" s="40"/>
      <c r="H523" s="40"/>
      <c r="I523" s="40"/>
      <c r="J523" s="40"/>
    </row>
    <row r="524" spans="1:10" ht="28.35" customHeight="1" x14ac:dyDescent="0.25">
      <c r="A524" s="40"/>
      <c r="B524" s="40"/>
      <c r="C524" s="40"/>
      <c r="D524" s="40"/>
      <c r="E524" s="40"/>
      <c r="F524" s="40"/>
      <c r="G524" s="40"/>
      <c r="H524" s="40"/>
      <c r="I524" s="40"/>
      <c r="J524" s="40"/>
    </row>
    <row r="525" spans="1:10" ht="28.35" customHeight="1" x14ac:dyDescent="0.25">
      <c r="A525" s="40"/>
      <c r="B525" s="40"/>
      <c r="C525" s="40"/>
      <c r="D525" s="40"/>
      <c r="E525" s="40"/>
      <c r="F525" s="40"/>
      <c r="G525" s="40"/>
      <c r="H525" s="40"/>
      <c r="I525" s="40"/>
      <c r="J525" s="40"/>
    </row>
    <row r="526" spans="1:10" ht="28.35" customHeight="1" x14ac:dyDescent="0.25">
      <c r="A526" s="40"/>
      <c r="B526" s="40"/>
      <c r="C526" s="40"/>
      <c r="D526" s="40"/>
      <c r="E526" s="40"/>
      <c r="F526" s="40"/>
      <c r="G526" s="40"/>
      <c r="H526" s="40"/>
      <c r="I526" s="40"/>
      <c r="J526" s="40"/>
    </row>
    <row r="527" spans="1:10" ht="28.35" customHeight="1" x14ac:dyDescent="0.25"/>
    <row r="528" spans="1:10" ht="28.35" customHeight="1" x14ac:dyDescent="0.25"/>
    <row r="529" spans="1:10" ht="28.35" customHeight="1" x14ac:dyDescent="0.25">
      <c r="B529" s="40" t="s">
        <v>96</v>
      </c>
      <c r="C529" s="40"/>
      <c r="D529" s="40"/>
      <c r="E529" s="40"/>
      <c r="F529" s="40"/>
      <c r="G529" s="40"/>
      <c r="H529" s="40" t="s">
        <v>97</v>
      </c>
      <c r="I529" s="40"/>
      <c r="J529" s="40"/>
    </row>
    <row r="530" spans="1:10" ht="28.35" customHeight="1" x14ac:dyDescent="0.25"/>
    <row r="531" spans="1:10" ht="28.35" customHeight="1" x14ac:dyDescent="0.25"/>
    <row r="532" spans="1:10" ht="28.35" customHeight="1" x14ac:dyDescent="0.25">
      <c r="A532" s="624" t="s">
        <v>139</v>
      </c>
      <c r="B532" s="625"/>
      <c r="C532" s="625"/>
      <c r="D532" s="625"/>
      <c r="E532" s="625"/>
      <c r="F532" s="625"/>
      <c r="G532" s="625"/>
      <c r="H532" s="625"/>
      <c r="I532" s="625"/>
      <c r="J532" s="626"/>
    </row>
    <row r="533" spans="1:10" ht="28.35" customHeight="1" x14ac:dyDescent="0.25">
      <c r="A533" s="627"/>
      <c r="B533" s="628"/>
      <c r="C533" s="628"/>
      <c r="D533" s="628"/>
      <c r="E533" s="628"/>
      <c r="F533" s="628"/>
      <c r="G533" s="628"/>
      <c r="H533" s="628"/>
      <c r="I533" s="628"/>
      <c r="J533" s="629"/>
    </row>
    <row r="534" spans="1:10" ht="28.35" customHeight="1" x14ac:dyDescent="0.25">
      <c r="A534" s="630"/>
      <c r="B534" s="631"/>
      <c r="C534" s="631"/>
      <c r="D534" s="631"/>
      <c r="E534" s="631"/>
      <c r="F534" s="631"/>
      <c r="G534" s="631"/>
      <c r="H534" s="631"/>
      <c r="I534" s="631"/>
      <c r="J534" s="632"/>
    </row>
    <row r="535" spans="1:10" ht="28.35" customHeight="1" x14ac:dyDescent="0.25"/>
    <row r="536" spans="1:10" ht="28.35" customHeight="1" x14ac:dyDescent="0.25"/>
    <row r="537" spans="1:10" ht="28.35" customHeight="1" x14ac:dyDescent="0.25"/>
    <row r="538" spans="1:10" ht="28.35" customHeight="1" x14ac:dyDescent="0.25"/>
    <row r="539" spans="1:10" ht="28.35" customHeight="1" x14ac:dyDescent="0.25">
      <c r="H539" s="633" t="s">
        <v>91</v>
      </c>
      <c r="I539" s="634">
        <f>+'PRE-FEST.'!D34</f>
        <v>0</v>
      </c>
      <c r="J539" s="634"/>
    </row>
    <row r="540" spans="1:10" ht="28.35" customHeight="1" x14ac:dyDescent="0.25">
      <c r="H540" s="633"/>
      <c r="I540" s="634"/>
      <c r="J540" s="634"/>
    </row>
    <row r="541" spans="1:10" ht="28.35" customHeight="1" x14ac:dyDescent="0.25">
      <c r="H541" s="633"/>
      <c r="I541" s="634"/>
      <c r="J541" s="634"/>
    </row>
    <row r="542" spans="1:10" ht="28.35" customHeight="1" x14ac:dyDescent="0.25"/>
    <row r="543" spans="1:10" ht="28.35" customHeight="1" x14ac:dyDescent="0.25">
      <c r="A543" s="40" t="s">
        <v>92</v>
      </c>
      <c r="B543" s="40"/>
      <c r="C543" s="40"/>
      <c r="D543" s="461">
        <f>+PROSP.MENS.!N33</f>
        <v>0</v>
      </c>
      <c r="E543" s="40" t="s">
        <v>93</v>
      </c>
      <c r="F543" s="40"/>
      <c r="G543" s="40"/>
      <c r="H543" s="145">
        <f>+H14</f>
        <v>45016</v>
      </c>
      <c r="I543" s="40" t="s">
        <v>94</v>
      </c>
      <c r="J543" s="40"/>
    </row>
    <row r="544" spans="1:10" ht="28.35" customHeight="1" x14ac:dyDescent="0.25">
      <c r="A544" s="40"/>
      <c r="B544" s="40"/>
      <c r="C544" s="40"/>
      <c r="D544" s="40"/>
      <c r="E544" s="40"/>
      <c r="F544" s="40"/>
      <c r="G544" s="40"/>
      <c r="H544" s="40"/>
      <c r="I544" s="40"/>
      <c r="J544" s="40"/>
    </row>
    <row r="545" spans="1:10" ht="28.35" customHeight="1" x14ac:dyDescent="0.25">
      <c r="A545" s="40" t="s">
        <v>95</v>
      </c>
      <c r="B545" s="40"/>
      <c r="C545" s="40"/>
      <c r="D545" s="40"/>
      <c r="E545" s="40"/>
      <c r="F545" s="40"/>
      <c r="G545" s="40"/>
      <c r="H545" s="40"/>
      <c r="I545" s="40"/>
      <c r="J545" s="40"/>
    </row>
    <row r="546" spans="1:10" ht="28.35" customHeight="1" x14ac:dyDescent="0.25">
      <c r="A546" s="40"/>
      <c r="B546" s="40"/>
      <c r="C546" s="40"/>
      <c r="D546" s="40"/>
      <c r="E546" s="40"/>
      <c r="F546" s="40"/>
      <c r="G546" s="40"/>
      <c r="H546" s="40"/>
      <c r="I546" s="40"/>
      <c r="J546" s="40"/>
    </row>
    <row r="547" spans="1:10" ht="28.35" customHeight="1" x14ac:dyDescent="0.25">
      <c r="A547" s="40"/>
      <c r="B547" s="40"/>
      <c r="C547" s="40"/>
      <c r="D547" s="40"/>
      <c r="E547" s="40"/>
      <c r="F547" s="40"/>
      <c r="G547" s="40"/>
      <c r="H547" s="40"/>
      <c r="I547" s="40"/>
      <c r="J547" s="40"/>
    </row>
    <row r="548" spans="1:10" ht="28.35" customHeight="1" x14ac:dyDescent="0.25">
      <c r="A548" s="40"/>
      <c r="B548" s="40"/>
      <c r="C548" s="40"/>
      <c r="D548" s="40"/>
      <c r="E548" s="40"/>
      <c r="F548" s="40"/>
      <c r="G548" s="40"/>
      <c r="H548" s="40"/>
      <c r="I548" s="40"/>
      <c r="J548" s="40"/>
    </row>
    <row r="549" spans="1:10" ht="28.35" customHeight="1" x14ac:dyDescent="0.25">
      <c r="A549" s="40"/>
      <c r="B549" s="40"/>
      <c r="C549" s="40"/>
      <c r="D549" s="40"/>
      <c r="E549" s="40"/>
      <c r="F549" s="40"/>
      <c r="G549" s="40"/>
      <c r="H549" s="40"/>
      <c r="I549" s="40"/>
      <c r="J549" s="40"/>
    </row>
    <row r="550" spans="1:10" ht="28.35" customHeight="1" x14ac:dyDescent="0.25"/>
    <row r="551" spans="1:10" ht="28.35" customHeight="1" x14ac:dyDescent="0.25"/>
    <row r="552" spans="1:10" ht="28.35" customHeight="1" x14ac:dyDescent="0.25">
      <c r="B552" s="40" t="s">
        <v>96</v>
      </c>
      <c r="C552" s="40"/>
      <c r="D552" s="40"/>
      <c r="E552" s="40"/>
      <c r="F552" s="40"/>
      <c r="G552" s="40"/>
      <c r="H552" s="40" t="s">
        <v>97</v>
      </c>
      <c r="I552" s="40"/>
    </row>
    <row r="553" spans="1:10" ht="28.35" customHeight="1" x14ac:dyDescent="0.25">
      <c r="B553" s="40"/>
      <c r="C553" s="40"/>
      <c r="D553" s="40"/>
      <c r="E553" s="40"/>
      <c r="F553" s="40"/>
      <c r="G553" s="40"/>
      <c r="H553" s="40"/>
      <c r="I553" s="40"/>
    </row>
    <row r="554" spans="1:10" ht="28.35" customHeight="1" x14ac:dyDescent="0.25"/>
    <row r="555" spans="1:10" ht="28.35" customHeight="1" x14ac:dyDescent="0.25">
      <c r="A555" s="624" t="s">
        <v>139</v>
      </c>
      <c r="B555" s="625"/>
      <c r="C555" s="625"/>
      <c r="D555" s="625"/>
      <c r="E555" s="625"/>
      <c r="F555" s="625"/>
      <c r="G555" s="625"/>
      <c r="H555" s="625"/>
      <c r="I555" s="625"/>
      <c r="J555" s="626"/>
    </row>
    <row r="556" spans="1:10" ht="28.35" customHeight="1" x14ac:dyDescent="0.25">
      <c r="A556" s="627"/>
      <c r="B556" s="628"/>
      <c r="C556" s="628"/>
      <c r="D556" s="628"/>
      <c r="E556" s="628"/>
      <c r="F556" s="628"/>
      <c r="G556" s="628"/>
      <c r="H556" s="628"/>
      <c r="I556" s="628"/>
      <c r="J556" s="629"/>
    </row>
    <row r="557" spans="1:10" ht="28.35" customHeight="1" x14ac:dyDescent="0.25">
      <c r="A557" s="630"/>
      <c r="B557" s="631"/>
      <c r="C557" s="631"/>
      <c r="D557" s="631"/>
      <c r="E557" s="631"/>
      <c r="F557" s="631"/>
      <c r="G557" s="631"/>
      <c r="H557" s="631"/>
      <c r="I557" s="631"/>
      <c r="J557" s="632"/>
    </row>
    <row r="558" spans="1:10" ht="28.35" customHeight="1" x14ac:dyDescent="0.25"/>
    <row r="559" spans="1:10" ht="28.35" customHeight="1" x14ac:dyDescent="0.25"/>
    <row r="560" spans="1:10" ht="28.35" customHeight="1" x14ac:dyDescent="0.25"/>
    <row r="561" spans="1:10" ht="28.35" customHeight="1" x14ac:dyDescent="0.25"/>
    <row r="562" spans="1:10" ht="28.35" customHeight="1" x14ac:dyDescent="0.25">
      <c r="H562" s="633" t="s">
        <v>91</v>
      </c>
      <c r="I562" s="634">
        <f>+'PRE-FEST.'!D35</f>
        <v>0</v>
      </c>
      <c r="J562" s="634"/>
    </row>
    <row r="563" spans="1:10" ht="28.35" customHeight="1" x14ac:dyDescent="0.25">
      <c r="H563" s="633"/>
      <c r="I563" s="634"/>
      <c r="J563" s="634"/>
    </row>
    <row r="564" spans="1:10" ht="28.35" customHeight="1" x14ac:dyDescent="0.25">
      <c r="H564" s="633"/>
      <c r="I564" s="634"/>
      <c r="J564" s="634"/>
    </row>
    <row r="565" spans="1:10" ht="28.35" customHeight="1" x14ac:dyDescent="0.25"/>
    <row r="566" spans="1:10" ht="28.35" customHeight="1" x14ac:dyDescent="0.25">
      <c r="A566" s="40" t="s">
        <v>92</v>
      </c>
      <c r="B566" s="40"/>
      <c r="C566" s="40"/>
      <c r="D566" s="461">
        <f>+PROSP.MENS.!N34</f>
        <v>0</v>
      </c>
      <c r="E566" s="40" t="s">
        <v>93</v>
      </c>
      <c r="F566" s="40"/>
      <c r="G566" s="40"/>
      <c r="H566" s="145">
        <f>+H14</f>
        <v>45016</v>
      </c>
      <c r="I566" s="40" t="s">
        <v>94</v>
      </c>
      <c r="J566" s="40"/>
    </row>
    <row r="567" spans="1:10" ht="28.35" customHeight="1" x14ac:dyDescent="0.25">
      <c r="A567" s="40"/>
      <c r="B567" s="40"/>
      <c r="C567" s="40"/>
      <c r="D567" s="40"/>
      <c r="E567" s="40"/>
      <c r="F567" s="40"/>
      <c r="G567" s="40"/>
      <c r="H567" s="40"/>
      <c r="I567" s="40"/>
      <c r="J567" s="40"/>
    </row>
    <row r="568" spans="1:10" ht="28.35" customHeight="1" x14ac:dyDescent="0.25">
      <c r="A568" s="40" t="s">
        <v>95</v>
      </c>
      <c r="B568" s="40"/>
      <c r="C568" s="40"/>
      <c r="D568" s="40"/>
      <c r="E568" s="40"/>
      <c r="F568" s="40"/>
      <c r="G568" s="40"/>
      <c r="H568" s="40"/>
      <c r="I568" s="40"/>
      <c r="J568" s="40"/>
    </row>
    <row r="569" spans="1:10" ht="28.35" customHeight="1" x14ac:dyDescent="0.25">
      <c r="A569" s="40"/>
      <c r="B569" s="40"/>
      <c r="C569" s="40"/>
      <c r="D569" s="40"/>
      <c r="E569" s="40"/>
      <c r="F569" s="40"/>
      <c r="G569" s="40"/>
      <c r="H569" s="40"/>
      <c r="I569" s="40"/>
      <c r="J569" s="40"/>
    </row>
    <row r="570" spans="1:10" ht="28.35" customHeight="1" x14ac:dyDescent="0.25">
      <c r="A570" s="40"/>
      <c r="B570" s="40"/>
      <c r="C570" s="40"/>
      <c r="D570" s="40"/>
      <c r="E570" s="40"/>
      <c r="F570" s="40"/>
      <c r="G570" s="40"/>
      <c r="H570" s="40"/>
      <c r="I570" s="40"/>
      <c r="J570" s="40"/>
    </row>
    <row r="571" spans="1:10" ht="28.35" customHeight="1" x14ac:dyDescent="0.25">
      <c r="A571" s="40"/>
      <c r="B571" s="40"/>
      <c r="C571" s="40"/>
      <c r="D571" s="40"/>
      <c r="E571" s="40"/>
      <c r="F571" s="40"/>
      <c r="G571" s="40"/>
      <c r="H571" s="40"/>
      <c r="I571" s="40"/>
      <c r="J571" s="40"/>
    </row>
    <row r="572" spans="1:10" ht="28.35" customHeight="1" x14ac:dyDescent="0.25">
      <c r="A572" s="40"/>
      <c r="B572" s="40"/>
      <c r="C572" s="40"/>
      <c r="D572" s="40"/>
      <c r="E572" s="40"/>
      <c r="F572" s="40"/>
      <c r="G572" s="40"/>
      <c r="H572" s="40"/>
      <c r="I572" s="40"/>
      <c r="J572" s="40"/>
    </row>
    <row r="573" spans="1:10" ht="28.35" customHeight="1" x14ac:dyDescent="0.25"/>
    <row r="574" spans="1:10" ht="28.35" customHeight="1" x14ac:dyDescent="0.25"/>
    <row r="575" spans="1:10" ht="28.35" customHeight="1" x14ac:dyDescent="0.25">
      <c r="A575" s="40"/>
      <c r="B575" s="40" t="s">
        <v>96</v>
      </c>
      <c r="C575" s="40"/>
      <c r="D575" s="40"/>
      <c r="E575" s="40"/>
      <c r="F575" s="40"/>
      <c r="G575" s="40"/>
      <c r="H575" s="40" t="s">
        <v>97</v>
      </c>
      <c r="I575" s="40"/>
    </row>
    <row r="576" spans="1:10" ht="28.35" customHeight="1" x14ac:dyDescent="0.25"/>
    <row r="577" spans="1:10" ht="28.35" customHeight="1" x14ac:dyDescent="0.25"/>
    <row r="578" spans="1:10" ht="28.35" customHeight="1" x14ac:dyDescent="0.25">
      <c r="A578" s="624" t="s">
        <v>139</v>
      </c>
      <c r="B578" s="625"/>
      <c r="C578" s="625"/>
      <c r="D578" s="625"/>
      <c r="E578" s="625"/>
      <c r="F578" s="625"/>
      <c r="G578" s="625"/>
      <c r="H578" s="625"/>
      <c r="I578" s="625"/>
      <c r="J578" s="626"/>
    </row>
    <row r="579" spans="1:10" ht="28.35" customHeight="1" x14ac:dyDescent="0.25">
      <c r="A579" s="627"/>
      <c r="B579" s="628"/>
      <c r="C579" s="628"/>
      <c r="D579" s="628"/>
      <c r="E579" s="628"/>
      <c r="F579" s="628"/>
      <c r="G579" s="628"/>
      <c r="H579" s="628"/>
      <c r="I579" s="628"/>
      <c r="J579" s="629"/>
    </row>
    <row r="580" spans="1:10" ht="28.35" customHeight="1" x14ac:dyDescent="0.25">
      <c r="A580" s="630"/>
      <c r="B580" s="631"/>
      <c r="C580" s="631"/>
      <c r="D580" s="631"/>
      <c r="E580" s="631"/>
      <c r="F580" s="631"/>
      <c r="G580" s="631"/>
      <c r="H580" s="631"/>
      <c r="I580" s="631"/>
      <c r="J580" s="632"/>
    </row>
    <row r="581" spans="1:10" ht="28.35" customHeight="1" x14ac:dyDescent="0.25"/>
    <row r="582" spans="1:10" ht="28.35" customHeight="1" x14ac:dyDescent="0.25"/>
    <row r="583" spans="1:10" ht="28.35" customHeight="1" x14ac:dyDescent="0.25"/>
    <row r="584" spans="1:10" ht="28.35" customHeight="1" x14ac:dyDescent="0.25"/>
    <row r="585" spans="1:10" ht="28.35" customHeight="1" x14ac:dyDescent="0.25">
      <c r="H585" s="633" t="s">
        <v>91</v>
      </c>
      <c r="I585" s="634">
        <f>+'PRE-FEST.'!D36</f>
        <v>0</v>
      </c>
      <c r="J585" s="634"/>
    </row>
    <row r="586" spans="1:10" ht="28.35" customHeight="1" x14ac:dyDescent="0.25">
      <c r="H586" s="633"/>
      <c r="I586" s="634"/>
      <c r="J586" s="634"/>
    </row>
    <row r="587" spans="1:10" ht="28.35" customHeight="1" x14ac:dyDescent="0.25">
      <c r="H587" s="633"/>
      <c r="I587" s="634"/>
      <c r="J587" s="634"/>
    </row>
    <row r="588" spans="1:10" ht="28.35" customHeight="1" x14ac:dyDescent="0.25">
      <c r="H588" s="44"/>
    </row>
    <row r="589" spans="1:10" ht="28.35" customHeight="1" x14ac:dyDescent="0.25">
      <c r="A589" s="40" t="s">
        <v>92</v>
      </c>
      <c r="B589" s="40"/>
      <c r="C589" s="40"/>
      <c r="D589" s="461">
        <f>+PROSP.MENS.!N35</f>
        <v>0</v>
      </c>
      <c r="E589" s="40" t="s">
        <v>93</v>
      </c>
      <c r="F589" s="40"/>
      <c r="G589" s="40"/>
      <c r="H589" s="145">
        <f>+H14</f>
        <v>45016</v>
      </c>
      <c r="I589" s="40" t="s">
        <v>94</v>
      </c>
      <c r="J589" s="40"/>
    </row>
    <row r="590" spans="1:10" ht="28.35" customHeight="1" x14ac:dyDescent="0.25">
      <c r="A590" s="40"/>
      <c r="B590" s="40"/>
      <c r="C590" s="40"/>
      <c r="D590" s="40"/>
      <c r="E590" s="40"/>
      <c r="F590" s="40"/>
      <c r="G590" s="40"/>
      <c r="H590" s="40"/>
      <c r="I590" s="40"/>
      <c r="J590" s="40"/>
    </row>
    <row r="591" spans="1:10" ht="28.35" customHeight="1" x14ac:dyDescent="0.25">
      <c r="A591" s="40" t="s">
        <v>95</v>
      </c>
      <c r="B591" s="40"/>
      <c r="C591" s="40"/>
      <c r="D591" s="40"/>
      <c r="E591" s="40"/>
      <c r="F591" s="40"/>
      <c r="G591" s="40"/>
      <c r="H591" s="40"/>
      <c r="I591" s="40"/>
      <c r="J591" s="40"/>
    </row>
    <row r="592" spans="1:10" ht="28.35" customHeight="1" x14ac:dyDescent="0.25">
      <c r="A592" s="40"/>
      <c r="B592" s="40"/>
      <c r="C592" s="40"/>
      <c r="D592" s="40"/>
      <c r="E592" s="40"/>
      <c r="F592" s="40"/>
      <c r="G592" s="40"/>
      <c r="H592" s="40"/>
      <c r="I592" s="40"/>
      <c r="J592" s="40"/>
    </row>
    <row r="593" spans="1:10" ht="28.35" customHeight="1" x14ac:dyDescent="0.25">
      <c r="A593" s="40"/>
      <c r="B593" s="40"/>
      <c r="C593" s="40"/>
      <c r="D593" s="40"/>
      <c r="E593" s="40"/>
      <c r="F593" s="40"/>
      <c r="G593" s="40"/>
      <c r="H593" s="40"/>
      <c r="I593" s="40"/>
      <c r="J593" s="40"/>
    </row>
    <row r="594" spans="1:10" ht="28.35" customHeight="1" x14ac:dyDescent="0.25">
      <c r="A594" s="40"/>
      <c r="B594" s="40"/>
      <c r="C594" s="40"/>
      <c r="D594" s="40"/>
      <c r="E594" s="40"/>
      <c r="F594" s="40"/>
      <c r="G594" s="40"/>
      <c r="H594" s="40"/>
      <c r="I594" s="40"/>
      <c r="J594" s="40"/>
    </row>
    <row r="595" spans="1:10" ht="28.35" customHeight="1" x14ac:dyDescent="0.25">
      <c r="A595" s="40"/>
      <c r="B595" s="40"/>
      <c r="C595" s="40"/>
      <c r="D595" s="40"/>
      <c r="E595" s="40"/>
      <c r="F595" s="40"/>
      <c r="G595" s="40"/>
      <c r="H595" s="40"/>
      <c r="I595" s="40"/>
      <c r="J595" s="40"/>
    </row>
    <row r="596" spans="1:10" ht="28.35" customHeight="1" x14ac:dyDescent="0.25"/>
    <row r="597" spans="1:10" ht="28.35" customHeight="1" x14ac:dyDescent="0.25"/>
    <row r="598" spans="1:10" ht="28.35" customHeight="1" x14ac:dyDescent="0.25">
      <c r="B598" s="40" t="s">
        <v>96</v>
      </c>
      <c r="C598" s="40"/>
      <c r="D598" s="40"/>
      <c r="E598" s="40"/>
      <c r="F598" s="40"/>
      <c r="G598" s="40"/>
      <c r="H598" s="40" t="s">
        <v>97</v>
      </c>
      <c r="I598" s="40"/>
      <c r="J598" s="40"/>
    </row>
    <row r="599" spans="1:10" ht="28.35" customHeight="1" x14ac:dyDescent="0.25">
      <c r="B599" s="40"/>
      <c r="C599" s="40"/>
      <c r="D599" s="40"/>
      <c r="E599" s="40"/>
      <c r="F599" s="40"/>
      <c r="G599" s="40"/>
      <c r="H599" s="40"/>
      <c r="I599" s="40"/>
      <c r="J599" s="40"/>
    </row>
    <row r="600" spans="1:10" ht="28.35" customHeight="1" x14ac:dyDescent="0.25"/>
    <row r="601" spans="1:10" ht="28.35" customHeight="1" x14ac:dyDescent="0.25">
      <c r="A601" s="624" t="s">
        <v>139</v>
      </c>
      <c r="B601" s="625"/>
      <c r="C601" s="625"/>
      <c r="D601" s="625"/>
      <c r="E601" s="625"/>
      <c r="F601" s="625"/>
      <c r="G601" s="625"/>
      <c r="H601" s="625"/>
      <c r="I601" s="625"/>
      <c r="J601" s="626"/>
    </row>
    <row r="602" spans="1:10" ht="28.35" customHeight="1" x14ac:dyDescent="0.25">
      <c r="A602" s="627"/>
      <c r="B602" s="628"/>
      <c r="C602" s="628"/>
      <c r="D602" s="628"/>
      <c r="E602" s="628"/>
      <c r="F602" s="628"/>
      <c r="G602" s="628"/>
      <c r="H602" s="628"/>
      <c r="I602" s="628"/>
      <c r="J602" s="629"/>
    </row>
    <row r="603" spans="1:10" ht="28.35" customHeight="1" x14ac:dyDescent="0.25">
      <c r="A603" s="630"/>
      <c r="B603" s="631"/>
      <c r="C603" s="631"/>
      <c r="D603" s="631"/>
      <c r="E603" s="631"/>
      <c r="F603" s="631"/>
      <c r="G603" s="631"/>
      <c r="H603" s="631"/>
      <c r="I603" s="631"/>
      <c r="J603" s="632"/>
    </row>
    <row r="604" spans="1:10" ht="28.35" customHeight="1" x14ac:dyDescent="0.25"/>
    <row r="605" spans="1:10" ht="28.35" customHeight="1" x14ac:dyDescent="0.25"/>
    <row r="606" spans="1:10" ht="28.35" customHeight="1" x14ac:dyDescent="0.25"/>
    <row r="607" spans="1:10" ht="28.35" customHeight="1" x14ac:dyDescent="0.25"/>
    <row r="608" spans="1:10" ht="28.35" customHeight="1" x14ac:dyDescent="0.25">
      <c r="H608" s="633" t="s">
        <v>91</v>
      </c>
      <c r="I608" s="634">
        <f>+'PRE-FEST.'!D37</f>
        <v>0</v>
      </c>
      <c r="J608" s="634"/>
    </row>
    <row r="609" spans="1:10" ht="28.35" customHeight="1" x14ac:dyDescent="0.25">
      <c r="H609" s="633"/>
      <c r="I609" s="634"/>
      <c r="J609" s="634"/>
    </row>
    <row r="610" spans="1:10" ht="28.35" customHeight="1" x14ac:dyDescent="0.25">
      <c r="H610" s="633"/>
      <c r="I610" s="634"/>
      <c r="J610" s="634"/>
    </row>
    <row r="611" spans="1:10" ht="28.35" customHeight="1" x14ac:dyDescent="0.25">
      <c r="H611" s="24"/>
    </row>
    <row r="612" spans="1:10" ht="28.35" customHeight="1" x14ac:dyDescent="0.25">
      <c r="A612" s="40" t="s">
        <v>92</v>
      </c>
      <c r="B612" s="40"/>
      <c r="C612" s="40"/>
      <c r="D612" s="461">
        <f>+PROSP.MENS.!N36</f>
        <v>0</v>
      </c>
      <c r="E612" s="40" t="s">
        <v>93</v>
      </c>
      <c r="F612" s="40"/>
      <c r="G612" s="40"/>
      <c r="H612" s="145">
        <f>+H14</f>
        <v>45016</v>
      </c>
      <c r="I612" s="40" t="s">
        <v>94</v>
      </c>
      <c r="J612" s="40"/>
    </row>
    <row r="613" spans="1:10" ht="28.35" customHeight="1" x14ac:dyDescent="0.25">
      <c r="A613" s="40"/>
      <c r="B613" s="40"/>
      <c r="C613" s="40"/>
      <c r="D613" s="40"/>
      <c r="E613" s="40"/>
      <c r="F613" s="40"/>
      <c r="G613" s="40"/>
      <c r="H613" s="40"/>
      <c r="I613" s="40"/>
      <c r="J613" s="40"/>
    </row>
    <row r="614" spans="1:10" ht="28.35" customHeight="1" x14ac:dyDescent="0.25">
      <c r="A614" s="40" t="s">
        <v>95</v>
      </c>
      <c r="B614" s="40"/>
      <c r="C614" s="40"/>
      <c r="D614" s="40"/>
      <c r="E614" s="40"/>
      <c r="F614" s="40"/>
      <c r="G614" s="40"/>
      <c r="H614" s="40"/>
      <c r="I614" s="40"/>
      <c r="J614" s="40"/>
    </row>
    <row r="615" spans="1:10" ht="28.35" customHeight="1" x14ac:dyDescent="0.25">
      <c r="A615" s="40"/>
      <c r="B615" s="40"/>
      <c r="C615" s="40"/>
      <c r="D615" s="40"/>
      <c r="E615" s="40"/>
      <c r="F615" s="40"/>
      <c r="G615" s="40"/>
      <c r="H615" s="40"/>
      <c r="I615" s="40"/>
      <c r="J615" s="40"/>
    </row>
    <row r="616" spans="1:10" ht="28.35" customHeight="1" x14ac:dyDescent="0.25">
      <c r="A616" s="40"/>
      <c r="B616" s="40"/>
      <c r="C616" s="40"/>
      <c r="D616" s="40"/>
      <c r="E616" s="40"/>
      <c r="F616" s="40"/>
      <c r="G616" s="40"/>
      <c r="H616" s="40"/>
      <c r="I616" s="40"/>
      <c r="J616" s="40"/>
    </row>
    <row r="617" spans="1:10" ht="28.35" customHeight="1" x14ac:dyDescent="0.25">
      <c r="A617" s="40"/>
      <c r="B617" s="40"/>
      <c r="C617" s="40"/>
      <c r="D617" s="40"/>
      <c r="E617" s="40"/>
      <c r="F617" s="40"/>
      <c r="G617" s="40"/>
      <c r="H617" s="40"/>
      <c r="I617" s="40"/>
      <c r="J617" s="40"/>
    </row>
    <row r="618" spans="1:10" ht="28.35" customHeight="1" x14ac:dyDescent="0.25">
      <c r="A618" s="40"/>
      <c r="B618" s="40"/>
      <c r="C618" s="40"/>
      <c r="D618" s="40"/>
      <c r="E618" s="40"/>
      <c r="F618" s="40"/>
      <c r="G618" s="40"/>
      <c r="H618" s="40"/>
      <c r="I618" s="40"/>
      <c r="J618" s="40"/>
    </row>
    <row r="619" spans="1:10" ht="28.35" customHeight="1" x14ac:dyDescent="0.25"/>
    <row r="620" spans="1:10" ht="28.35" customHeight="1" x14ac:dyDescent="0.25"/>
    <row r="621" spans="1:10" ht="28.35" customHeight="1" x14ac:dyDescent="0.25">
      <c r="B621" s="40" t="s">
        <v>96</v>
      </c>
      <c r="C621" s="40"/>
      <c r="D621" s="40"/>
      <c r="E621" s="40"/>
      <c r="F621" s="40"/>
      <c r="G621" s="40"/>
      <c r="H621" s="40" t="s">
        <v>97</v>
      </c>
      <c r="I621" s="40"/>
      <c r="J621" s="40"/>
    </row>
    <row r="622" spans="1:10" ht="28.35" customHeight="1" x14ac:dyDescent="0.25">
      <c r="B622" s="40"/>
      <c r="C622" s="40"/>
      <c r="D622" s="40"/>
      <c r="E622" s="40"/>
      <c r="F622" s="40"/>
      <c r="G622" s="40"/>
      <c r="H622" s="40"/>
      <c r="I622" s="40"/>
      <c r="J622" s="40"/>
    </row>
    <row r="623" spans="1:10" ht="28.35" customHeight="1" x14ac:dyDescent="0.25"/>
    <row r="624" spans="1:10" ht="28.35" customHeight="1" x14ac:dyDescent="0.25">
      <c r="A624" s="624" t="s">
        <v>139</v>
      </c>
      <c r="B624" s="625"/>
      <c r="C624" s="625"/>
      <c r="D624" s="625"/>
      <c r="E624" s="625"/>
      <c r="F624" s="625"/>
      <c r="G624" s="625"/>
      <c r="H624" s="625"/>
      <c r="I624" s="625"/>
      <c r="J624" s="626"/>
    </row>
    <row r="625" spans="1:10" ht="28.35" customHeight="1" x14ac:dyDescent="0.25">
      <c r="A625" s="627"/>
      <c r="B625" s="628"/>
      <c r="C625" s="628"/>
      <c r="D625" s="628"/>
      <c r="E625" s="628"/>
      <c r="F625" s="628"/>
      <c r="G625" s="628"/>
      <c r="H625" s="628"/>
      <c r="I625" s="628"/>
      <c r="J625" s="629"/>
    </row>
    <row r="626" spans="1:10" ht="28.35" customHeight="1" x14ac:dyDescent="0.25">
      <c r="A626" s="630"/>
      <c r="B626" s="631"/>
      <c r="C626" s="631"/>
      <c r="D626" s="631"/>
      <c r="E626" s="631"/>
      <c r="F626" s="631"/>
      <c r="G626" s="631"/>
      <c r="H626" s="631"/>
      <c r="I626" s="631"/>
      <c r="J626" s="632"/>
    </row>
    <row r="627" spans="1:10" ht="28.35" customHeight="1" x14ac:dyDescent="0.25"/>
    <row r="628" spans="1:10" ht="28.35" customHeight="1" x14ac:dyDescent="0.25"/>
    <row r="629" spans="1:10" ht="28.35" customHeight="1" x14ac:dyDescent="0.25"/>
    <row r="630" spans="1:10" ht="28.35" customHeight="1" x14ac:dyDescent="0.25"/>
    <row r="631" spans="1:10" ht="28.35" customHeight="1" x14ac:dyDescent="0.25">
      <c r="H631" s="633" t="s">
        <v>91</v>
      </c>
      <c r="I631" s="634">
        <f>+'PRE-FEST.'!D38</f>
        <v>0</v>
      </c>
      <c r="J631" s="634"/>
    </row>
    <row r="632" spans="1:10" ht="28.35" customHeight="1" x14ac:dyDescent="0.25">
      <c r="H632" s="633"/>
      <c r="I632" s="634"/>
      <c r="J632" s="634"/>
    </row>
    <row r="633" spans="1:10" ht="28.35" customHeight="1" x14ac:dyDescent="0.25">
      <c r="H633" s="633"/>
      <c r="I633" s="634"/>
      <c r="J633" s="634"/>
    </row>
    <row r="634" spans="1:10" ht="28.35" customHeight="1" x14ac:dyDescent="0.25"/>
    <row r="635" spans="1:10" ht="28.35" customHeight="1" x14ac:dyDescent="0.25">
      <c r="A635" s="40" t="s">
        <v>92</v>
      </c>
      <c r="B635" s="40"/>
      <c r="C635" s="40"/>
      <c r="D635" s="461">
        <f>+PROSP.MENS.!N37</f>
        <v>0</v>
      </c>
      <c r="E635" s="40" t="s">
        <v>93</v>
      </c>
      <c r="F635" s="40"/>
      <c r="G635" s="40"/>
      <c r="H635" s="145">
        <f>+H14</f>
        <v>45016</v>
      </c>
      <c r="I635" s="40" t="s">
        <v>94</v>
      </c>
      <c r="J635" s="40"/>
    </row>
    <row r="636" spans="1:10" ht="28.35" customHeight="1" x14ac:dyDescent="0.25">
      <c r="A636" s="40"/>
      <c r="B636" s="40"/>
      <c r="C636" s="40"/>
      <c r="D636" s="40"/>
      <c r="E636" s="40"/>
      <c r="F636" s="40"/>
      <c r="G636" s="40"/>
      <c r="H636" s="40"/>
      <c r="I636" s="40"/>
      <c r="J636" s="40"/>
    </row>
    <row r="637" spans="1:10" ht="28.35" customHeight="1" x14ac:dyDescent="0.25">
      <c r="A637" s="40" t="s">
        <v>95</v>
      </c>
      <c r="B637" s="40"/>
      <c r="C637" s="40"/>
      <c r="D637" s="40"/>
      <c r="E637" s="40"/>
      <c r="F637" s="40"/>
      <c r="G637" s="40"/>
      <c r="H637" s="40"/>
      <c r="I637" s="40"/>
      <c r="J637" s="40"/>
    </row>
    <row r="638" spans="1:10" ht="28.35" customHeight="1" x14ac:dyDescent="0.25">
      <c r="A638" s="40"/>
      <c r="B638" s="40"/>
      <c r="C638" s="40"/>
      <c r="D638" s="40"/>
      <c r="E638" s="40"/>
      <c r="F638" s="40"/>
      <c r="G638" s="40"/>
      <c r="H638" s="40"/>
      <c r="I638" s="40"/>
      <c r="J638" s="40"/>
    </row>
    <row r="639" spans="1:10" ht="28.35" customHeight="1" x14ac:dyDescent="0.25">
      <c r="A639" s="40"/>
      <c r="B639" s="40"/>
      <c r="C639" s="40"/>
      <c r="D639" s="40"/>
      <c r="E639" s="40"/>
      <c r="F639" s="40"/>
      <c r="G639" s="40"/>
      <c r="H639" s="40"/>
      <c r="I639" s="40"/>
      <c r="J639" s="40"/>
    </row>
    <row r="640" spans="1:10" ht="28.35" customHeight="1" x14ac:dyDescent="0.25">
      <c r="A640" s="40"/>
      <c r="B640" s="40"/>
      <c r="C640" s="40"/>
      <c r="D640" s="40"/>
      <c r="E640" s="40"/>
      <c r="F640" s="40"/>
      <c r="G640" s="40"/>
      <c r="H640" s="40"/>
      <c r="I640" s="40"/>
      <c r="J640" s="40"/>
    </row>
    <row r="641" spans="1:10" ht="28.35" customHeight="1" x14ac:dyDescent="0.25">
      <c r="A641" s="40"/>
      <c r="B641" s="40"/>
      <c r="C641" s="40"/>
      <c r="D641" s="40"/>
      <c r="E641" s="40"/>
      <c r="F641" s="40"/>
      <c r="G641" s="40"/>
      <c r="H641" s="40"/>
      <c r="I641" s="40"/>
      <c r="J641" s="40"/>
    </row>
    <row r="642" spans="1:10" ht="28.35" customHeight="1" x14ac:dyDescent="0.25"/>
    <row r="643" spans="1:10" ht="28.35" customHeight="1" x14ac:dyDescent="0.25"/>
    <row r="644" spans="1:10" ht="28.35" customHeight="1" x14ac:dyDescent="0.25">
      <c r="B644" s="40" t="s">
        <v>96</v>
      </c>
      <c r="C644" s="40"/>
      <c r="D644" s="40"/>
      <c r="E644" s="40"/>
      <c r="F644" s="40"/>
      <c r="G644" s="40"/>
      <c r="H644" s="40" t="s">
        <v>97</v>
      </c>
      <c r="I644" s="40"/>
    </row>
    <row r="645" spans="1:10" ht="28.35" customHeight="1" x14ac:dyDescent="0.25"/>
    <row r="646" spans="1:10" ht="28.35" customHeight="1" x14ac:dyDescent="0.25"/>
    <row r="647" spans="1:10" ht="28.35" customHeight="1" x14ac:dyDescent="0.25">
      <c r="A647" s="624" t="s">
        <v>139</v>
      </c>
      <c r="B647" s="625"/>
      <c r="C647" s="625"/>
      <c r="D647" s="625"/>
      <c r="E647" s="625"/>
      <c r="F647" s="625"/>
      <c r="G647" s="625"/>
      <c r="H647" s="625"/>
      <c r="I647" s="625"/>
      <c r="J647" s="626"/>
    </row>
    <row r="648" spans="1:10" ht="28.35" customHeight="1" x14ac:dyDescent="0.25">
      <c r="A648" s="627"/>
      <c r="B648" s="628"/>
      <c r="C648" s="628"/>
      <c r="D648" s="628"/>
      <c r="E648" s="628"/>
      <c r="F648" s="628"/>
      <c r="G648" s="628"/>
      <c r="H648" s="628"/>
      <c r="I648" s="628"/>
      <c r="J648" s="629"/>
    </row>
    <row r="649" spans="1:10" ht="28.35" customHeight="1" x14ac:dyDescent="0.25">
      <c r="A649" s="630"/>
      <c r="B649" s="631"/>
      <c r="C649" s="631"/>
      <c r="D649" s="631"/>
      <c r="E649" s="631"/>
      <c r="F649" s="631"/>
      <c r="G649" s="631"/>
      <c r="H649" s="631"/>
      <c r="I649" s="631"/>
      <c r="J649" s="632"/>
    </row>
    <row r="650" spans="1:10" ht="28.35" customHeight="1" x14ac:dyDescent="0.25"/>
    <row r="651" spans="1:10" ht="28.35" customHeight="1" x14ac:dyDescent="0.25"/>
    <row r="652" spans="1:10" ht="28.35" customHeight="1" x14ac:dyDescent="0.25"/>
    <row r="653" spans="1:10" ht="28.35" customHeight="1" x14ac:dyDescent="0.25"/>
    <row r="654" spans="1:10" ht="28.35" customHeight="1" x14ac:dyDescent="0.25">
      <c r="H654" s="633" t="s">
        <v>91</v>
      </c>
      <c r="I654" s="634">
        <f>+'PRE-FEST.'!D39</f>
        <v>0</v>
      </c>
      <c r="J654" s="634"/>
    </row>
    <row r="655" spans="1:10" ht="28.35" customHeight="1" x14ac:dyDescent="0.25">
      <c r="H655" s="633"/>
      <c r="I655" s="634"/>
      <c r="J655" s="634"/>
    </row>
    <row r="656" spans="1:10" ht="28.35" customHeight="1" x14ac:dyDescent="0.25">
      <c r="H656" s="633"/>
      <c r="I656" s="634"/>
      <c r="J656" s="634"/>
    </row>
    <row r="657" spans="1:10" ht="28.35" customHeight="1" x14ac:dyDescent="0.25"/>
    <row r="658" spans="1:10" ht="28.35" customHeight="1" x14ac:dyDescent="0.25">
      <c r="A658" s="40" t="s">
        <v>92</v>
      </c>
      <c r="B658" s="40"/>
      <c r="C658" s="40"/>
      <c r="D658" s="461">
        <f>+PROSP.MENS.!N38</f>
        <v>0</v>
      </c>
      <c r="E658" s="40" t="s">
        <v>93</v>
      </c>
      <c r="F658" s="40"/>
      <c r="G658" s="40"/>
      <c r="H658" s="145">
        <f>+H14</f>
        <v>45016</v>
      </c>
      <c r="I658" s="40" t="s">
        <v>94</v>
      </c>
      <c r="J658" s="40"/>
    </row>
    <row r="659" spans="1:10" ht="28.35" customHeight="1" x14ac:dyDescent="0.25">
      <c r="A659" s="40"/>
      <c r="B659" s="40"/>
      <c r="C659" s="40"/>
      <c r="D659" s="40"/>
      <c r="E659" s="40"/>
      <c r="F659" s="40"/>
      <c r="G659" s="40"/>
      <c r="H659" s="40"/>
      <c r="I659" s="40"/>
      <c r="J659" s="40"/>
    </row>
    <row r="660" spans="1:10" ht="28.35" customHeight="1" x14ac:dyDescent="0.25">
      <c r="A660" s="40" t="s">
        <v>95</v>
      </c>
      <c r="B660" s="40"/>
      <c r="C660" s="40"/>
      <c r="D660" s="40"/>
      <c r="E660" s="40"/>
      <c r="F660" s="40"/>
      <c r="G660" s="40"/>
      <c r="H660" s="40"/>
      <c r="I660" s="40"/>
      <c r="J660" s="40"/>
    </row>
    <row r="661" spans="1:10" ht="28.35" customHeight="1" x14ac:dyDescent="0.25">
      <c r="A661" s="40"/>
      <c r="B661" s="40"/>
      <c r="C661" s="40"/>
      <c r="D661" s="40"/>
      <c r="E661" s="40"/>
      <c r="F661" s="40"/>
      <c r="G661" s="40"/>
      <c r="H661" s="40"/>
      <c r="I661" s="40"/>
      <c r="J661" s="40"/>
    </row>
    <row r="662" spans="1:10" ht="28.35" customHeight="1" x14ac:dyDescent="0.25">
      <c r="A662" s="40"/>
      <c r="B662" s="40"/>
      <c r="C662" s="40"/>
      <c r="D662" s="40"/>
      <c r="E662" s="40"/>
      <c r="F662" s="40"/>
      <c r="G662" s="40"/>
      <c r="H662" s="40"/>
      <c r="I662" s="40"/>
      <c r="J662" s="40"/>
    </row>
    <row r="663" spans="1:10" ht="28.35" customHeight="1" x14ac:dyDescent="0.25">
      <c r="A663" s="40"/>
      <c r="B663" s="40"/>
      <c r="C663" s="40"/>
      <c r="D663" s="40"/>
      <c r="E663" s="40"/>
      <c r="F663" s="40"/>
      <c r="G663" s="40"/>
      <c r="H663" s="40"/>
      <c r="I663" s="40"/>
      <c r="J663" s="40"/>
    </row>
    <row r="664" spans="1:10" ht="28.35" customHeight="1" x14ac:dyDescent="0.25">
      <c r="A664" s="40"/>
      <c r="B664" s="40"/>
      <c r="C664" s="40"/>
      <c r="D664" s="40"/>
      <c r="E664" s="40"/>
      <c r="F664" s="40"/>
      <c r="G664" s="40"/>
      <c r="H664" s="40"/>
      <c r="I664" s="40"/>
      <c r="J664" s="40"/>
    </row>
    <row r="665" spans="1:10" ht="28.35" customHeight="1" x14ac:dyDescent="0.25"/>
    <row r="666" spans="1:10" ht="28.35" customHeight="1" x14ac:dyDescent="0.25"/>
    <row r="667" spans="1:10" ht="28.35" customHeight="1" x14ac:dyDescent="0.25">
      <c r="B667" s="40" t="s">
        <v>96</v>
      </c>
      <c r="C667" s="40"/>
      <c r="D667" s="40"/>
      <c r="E667" s="40"/>
      <c r="F667" s="40"/>
      <c r="G667" s="40"/>
      <c r="H667" s="40" t="s">
        <v>97</v>
      </c>
      <c r="I667" s="40"/>
    </row>
    <row r="668" spans="1:10" ht="28.35" customHeight="1" x14ac:dyDescent="0.25"/>
    <row r="669" spans="1:10" ht="28.35" customHeight="1" x14ac:dyDescent="0.25"/>
    <row r="670" spans="1:10" ht="28.35" customHeight="1" x14ac:dyDescent="0.25">
      <c r="A670" s="624" t="s">
        <v>139</v>
      </c>
      <c r="B670" s="625"/>
      <c r="C670" s="625"/>
      <c r="D670" s="625"/>
      <c r="E670" s="625"/>
      <c r="F670" s="625"/>
      <c r="G670" s="625"/>
      <c r="H670" s="625"/>
      <c r="I670" s="625"/>
      <c r="J670" s="626"/>
    </row>
    <row r="671" spans="1:10" ht="28.35" customHeight="1" x14ac:dyDescent="0.25">
      <c r="A671" s="627"/>
      <c r="B671" s="628"/>
      <c r="C671" s="628"/>
      <c r="D671" s="628"/>
      <c r="E671" s="628"/>
      <c r="F671" s="628"/>
      <c r="G671" s="628"/>
      <c r="H671" s="628"/>
      <c r="I671" s="628"/>
      <c r="J671" s="629"/>
    </row>
    <row r="672" spans="1:10" ht="28.35" customHeight="1" x14ac:dyDescent="0.25">
      <c r="A672" s="630"/>
      <c r="B672" s="631"/>
      <c r="C672" s="631"/>
      <c r="D672" s="631"/>
      <c r="E672" s="631"/>
      <c r="F672" s="631"/>
      <c r="G672" s="631"/>
      <c r="H672" s="631"/>
      <c r="I672" s="631"/>
      <c r="J672" s="632"/>
    </row>
    <row r="673" spans="1:10" ht="28.35" customHeight="1" x14ac:dyDescent="0.25"/>
    <row r="674" spans="1:10" ht="28.35" customHeight="1" x14ac:dyDescent="0.25"/>
    <row r="675" spans="1:10" ht="28.35" customHeight="1" x14ac:dyDescent="0.25"/>
    <row r="676" spans="1:10" ht="28.35" customHeight="1" x14ac:dyDescent="0.25"/>
    <row r="677" spans="1:10" ht="28.35" customHeight="1" x14ac:dyDescent="0.25">
      <c r="H677" s="633" t="s">
        <v>91</v>
      </c>
      <c r="I677" s="634">
        <f>+'PRE-FEST.'!D40</f>
        <v>0</v>
      </c>
      <c r="J677" s="634"/>
    </row>
    <row r="678" spans="1:10" ht="28.35" customHeight="1" x14ac:dyDescent="0.25">
      <c r="H678" s="633"/>
      <c r="I678" s="634"/>
      <c r="J678" s="634"/>
    </row>
    <row r="679" spans="1:10" ht="28.35" customHeight="1" x14ac:dyDescent="0.25">
      <c r="H679" s="633"/>
      <c r="I679" s="634"/>
      <c r="J679" s="634"/>
    </row>
    <row r="680" spans="1:10" ht="28.35" customHeight="1" x14ac:dyDescent="0.25"/>
    <row r="681" spans="1:10" ht="28.35" customHeight="1" x14ac:dyDescent="0.25">
      <c r="A681" s="40" t="s">
        <v>92</v>
      </c>
      <c r="B681" s="40"/>
      <c r="C681" s="40"/>
      <c r="D681" s="461">
        <f>+PROSP.MENS.!N39</f>
        <v>0</v>
      </c>
      <c r="E681" s="40" t="s">
        <v>93</v>
      </c>
      <c r="F681" s="40"/>
      <c r="G681" s="40"/>
      <c r="H681" s="145">
        <f>+H14</f>
        <v>45016</v>
      </c>
      <c r="I681" s="40" t="s">
        <v>94</v>
      </c>
      <c r="J681" s="40"/>
    </row>
    <row r="682" spans="1:10" ht="28.35" customHeight="1" x14ac:dyDescent="0.25">
      <c r="A682" s="40"/>
      <c r="B682" s="40"/>
      <c r="C682" s="40"/>
      <c r="D682" s="40"/>
      <c r="E682" s="40"/>
      <c r="F682" s="40"/>
      <c r="G682" s="40"/>
      <c r="H682" s="40"/>
      <c r="I682" s="40"/>
      <c r="J682" s="40"/>
    </row>
    <row r="683" spans="1:10" ht="28.35" customHeight="1" x14ac:dyDescent="0.25">
      <c r="A683" s="40" t="s">
        <v>95</v>
      </c>
      <c r="B683" s="40"/>
      <c r="C683" s="40"/>
      <c r="D683" s="40"/>
      <c r="E683" s="40"/>
      <c r="F683" s="40"/>
      <c r="G683" s="40"/>
      <c r="H683" s="40"/>
      <c r="I683" s="40"/>
      <c r="J683" s="40"/>
    </row>
    <row r="684" spans="1:10" ht="28.35" customHeight="1" x14ac:dyDescent="0.25">
      <c r="A684" s="40"/>
      <c r="B684" s="40"/>
      <c r="C684" s="40"/>
      <c r="D684" s="40"/>
      <c r="E684" s="40"/>
      <c r="F684" s="40"/>
      <c r="G684" s="40"/>
      <c r="H684" s="40"/>
      <c r="I684" s="40"/>
      <c r="J684" s="40"/>
    </row>
    <row r="685" spans="1:10" ht="28.35" customHeight="1" x14ac:dyDescent="0.25">
      <c r="A685" s="40"/>
      <c r="B685" s="40"/>
      <c r="C685" s="40"/>
      <c r="D685" s="40"/>
      <c r="E685" s="40"/>
      <c r="F685" s="40"/>
      <c r="G685" s="40"/>
      <c r="H685" s="40"/>
      <c r="I685" s="40"/>
      <c r="J685" s="40"/>
    </row>
    <row r="686" spans="1:10" ht="28.35" customHeight="1" x14ac:dyDescent="0.25">
      <c r="A686" s="40"/>
      <c r="B686" s="40"/>
      <c r="C686" s="40"/>
      <c r="D686" s="40"/>
      <c r="E686" s="40"/>
      <c r="F686" s="40"/>
      <c r="G686" s="40"/>
      <c r="H686" s="40"/>
      <c r="I686" s="40"/>
      <c r="J686" s="40"/>
    </row>
    <row r="687" spans="1:10" ht="28.35" customHeight="1" x14ac:dyDescent="0.25">
      <c r="A687" s="40"/>
      <c r="B687" s="40"/>
      <c r="C687" s="40"/>
      <c r="D687" s="40"/>
      <c r="E687" s="40"/>
      <c r="F687" s="40"/>
      <c r="G687" s="40"/>
      <c r="H687" s="40"/>
      <c r="I687" s="40"/>
      <c r="J687" s="40"/>
    </row>
    <row r="688" spans="1:10" ht="28.35" customHeight="1" x14ac:dyDescent="0.25"/>
    <row r="689" spans="1:10" ht="28.35" customHeight="1" x14ac:dyDescent="0.25"/>
    <row r="690" spans="1:10" ht="28.35" customHeight="1" x14ac:dyDescent="0.25">
      <c r="B690" s="40" t="s">
        <v>96</v>
      </c>
      <c r="C690" s="40"/>
      <c r="D690" s="40"/>
      <c r="E690" s="40"/>
      <c r="F690" s="40"/>
      <c r="G690" s="40"/>
      <c r="H690" s="40" t="s">
        <v>97</v>
      </c>
      <c r="I690" s="40"/>
    </row>
    <row r="691" spans="1:10" ht="28.35" customHeight="1" x14ac:dyDescent="0.25"/>
    <row r="692" spans="1:10" ht="28.35" customHeight="1" x14ac:dyDescent="0.25"/>
    <row r="693" spans="1:10" ht="28.35" customHeight="1" x14ac:dyDescent="0.25">
      <c r="A693" s="624" t="s">
        <v>139</v>
      </c>
      <c r="B693" s="625"/>
      <c r="C693" s="625"/>
      <c r="D693" s="625"/>
      <c r="E693" s="625"/>
      <c r="F693" s="625"/>
      <c r="G693" s="625"/>
      <c r="H693" s="625"/>
      <c r="I693" s="625"/>
      <c r="J693" s="626"/>
    </row>
    <row r="694" spans="1:10" ht="28.35" customHeight="1" x14ac:dyDescent="0.25">
      <c r="A694" s="627"/>
      <c r="B694" s="628"/>
      <c r="C694" s="628"/>
      <c r="D694" s="628"/>
      <c r="E694" s="628"/>
      <c r="F694" s="628"/>
      <c r="G694" s="628"/>
      <c r="H694" s="628"/>
      <c r="I694" s="628"/>
      <c r="J694" s="629"/>
    </row>
    <row r="695" spans="1:10" ht="28.35" customHeight="1" x14ac:dyDescent="0.25">
      <c r="A695" s="630"/>
      <c r="B695" s="631"/>
      <c r="C695" s="631"/>
      <c r="D695" s="631"/>
      <c r="E695" s="631"/>
      <c r="F695" s="631"/>
      <c r="G695" s="631"/>
      <c r="H695" s="631"/>
      <c r="I695" s="631"/>
      <c r="J695" s="632"/>
    </row>
    <row r="696" spans="1:10" ht="28.35" customHeight="1" x14ac:dyDescent="0.25"/>
    <row r="697" spans="1:10" ht="28.35" customHeight="1" x14ac:dyDescent="0.25"/>
    <row r="698" spans="1:10" ht="28.35" customHeight="1" x14ac:dyDescent="0.25"/>
    <row r="699" spans="1:10" ht="28.35" customHeight="1" x14ac:dyDescent="0.25"/>
    <row r="700" spans="1:10" ht="28.35" customHeight="1" x14ac:dyDescent="0.25">
      <c r="H700" s="635" t="s">
        <v>91</v>
      </c>
      <c r="I700" s="634">
        <f>+'PRE-FEST.'!D41</f>
        <v>0</v>
      </c>
      <c r="J700" s="634"/>
    </row>
    <row r="701" spans="1:10" ht="28.35" customHeight="1" x14ac:dyDescent="0.25">
      <c r="H701" s="635"/>
      <c r="I701" s="634"/>
      <c r="J701" s="634"/>
    </row>
    <row r="702" spans="1:10" ht="28.35" customHeight="1" x14ac:dyDescent="0.25">
      <c r="H702" s="635"/>
      <c r="I702" s="634"/>
      <c r="J702" s="634"/>
    </row>
    <row r="703" spans="1:10" ht="28.35" customHeight="1" x14ac:dyDescent="0.25"/>
    <row r="704" spans="1:10" ht="28.35" customHeight="1" x14ac:dyDescent="0.25">
      <c r="A704" s="40" t="s">
        <v>92</v>
      </c>
      <c r="B704" s="40"/>
      <c r="C704" s="40"/>
      <c r="D704" s="461">
        <f>+PROSP.MENS.!N40</f>
        <v>0</v>
      </c>
      <c r="E704" s="40" t="s">
        <v>93</v>
      </c>
      <c r="F704" s="40"/>
      <c r="G704" s="40"/>
      <c r="H704" s="145">
        <f>+H14</f>
        <v>45016</v>
      </c>
      <c r="I704" s="40" t="s">
        <v>94</v>
      </c>
      <c r="J704" s="40"/>
    </row>
    <row r="705" spans="1:10" ht="28.35" customHeight="1" x14ac:dyDescent="0.25">
      <c r="A705" s="40"/>
      <c r="B705" s="40"/>
      <c r="C705" s="40"/>
      <c r="D705" s="40"/>
      <c r="E705" s="40"/>
      <c r="F705" s="40"/>
      <c r="G705" s="40"/>
      <c r="H705" s="40"/>
      <c r="I705" s="40"/>
      <c r="J705" s="40"/>
    </row>
    <row r="706" spans="1:10" ht="28.35" customHeight="1" x14ac:dyDescent="0.25">
      <c r="A706" s="40" t="s">
        <v>95</v>
      </c>
      <c r="B706" s="40"/>
      <c r="C706" s="40"/>
      <c r="D706" s="40"/>
      <c r="E706" s="40"/>
      <c r="F706" s="40"/>
      <c r="G706" s="40"/>
      <c r="H706" s="40"/>
      <c r="I706" s="40"/>
      <c r="J706" s="40"/>
    </row>
    <row r="707" spans="1:10" ht="28.35" customHeight="1" x14ac:dyDescent="0.25">
      <c r="A707" s="40"/>
      <c r="B707" s="40"/>
      <c r="C707" s="40"/>
      <c r="D707" s="40"/>
      <c r="E707" s="40"/>
      <c r="F707" s="40"/>
      <c r="G707" s="40"/>
      <c r="H707" s="40"/>
      <c r="I707" s="40"/>
      <c r="J707" s="40"/>
    </row>
    <row r="708" spans="1:10" ht="28.35" customHeight="1" x14ac:dyDescent="0.25">
      <c r="A708" s="40"/>
      <c r="B708" s="40"/>
      <c r="C708" s="40"/>
      <c r="D708" s="40"/>
      <c r="E708" s="40"/>
      <c r="F708" s="40"/>
      <c r="G708" s="40"/>
      <c r="H708" s="40"/>
      <c r="I708" s="40"/>
      <c r="J708" s="40"/>
    </row>
    <row r="709" spans="1:10" ht="28.35" customHeight="1" x14ac:dyDescent="0.25">
      <c r="A709" s="40"/>
      <c r="B709" s="40"/>
      <c r="C709" s="40"/>
      <c r="D709" s="40"/>
      <c r="E709" s="40"/>
      <c r="F709" s="40"/>
      <c r="G709" s="40"/>
      <c r="H709" s="40"/>
      <c r="I709" s="40"/>
      <c r="J709" s="40"/>
    </row>
    <row r="710" spans="1:10" ht="28.35" customHeight="1" x14ac:dyDescent="0.25">
      <c r="A710" s="40"/>
      <c r="B710" s="40"/>
      <c r="C710" s="40"/>
      <c r="D710" s="40"/>
      <c r="E710" s="40"/>
      <c r="F710" s="40"/>
      <c r="G710" s="40"/>
      <c r="H710" s="40"/>
      <c r="I710" s="40"/>
      <c r="J710" s="40"/>
    </row>
    <row r="711" spans="1:10" ht="28.35" customHeight="1" x14ac:dyDescent="0.25"/>
    <row r="712" spans="1:10" ht="28.35" customHeight="1" x14ac:dyDescent="0.25"/>
    <row r="713" spans="1:10" ht="28.35" customHeight="1" x14ac:dyDescent="0.25">
      <c r="B713" s="40" t="s">
        <v>96</v>
      </c>
      <c r="C713" s="40"/>
      <c r="D713" s="40"/>
      <c r="E713" s="40"/>
      <c r="F713" s="40"/>
      <c r="G713" s="40"/>
      <c r="H713" s="40" t="s">
        <v>97</v>
      </c>
      <c r="I713" s="40"/>
    </row>
    <row r="714" spans="1:10" ht="28.35" customHeight="1" x14ac:dyDescent="0.25"/>
    <row r="715" spans="1:10" ht="28.35" customHeight="1" x14ac:dyDescent="0.25"/>
    <row r="716" spans="1:10" ht="28.35" customHeight="1" x14ac:dyDescent="0.25">
      <c r="A716" s="624" t="s">
        <v>139</v>
      </c>
      <c r="B716" s="625"/>
      <c r="C716" s="625"/>
      <c r="D716" s="625"/>
      <c r="E716" s="625"/>
      <c r="F716" s="625"/>
      <c r="G716" s="625"/>
      <c r="H716" s="625"/>
      <c r="I716" s="625"/>
      <c r="J716" s="626"/>
    </row>
    <row r="717" spans="1:10" ht="28.35" customHeight="1" x14ac:dyDescent="0.25">
      <c r="A717" s="627"/>
      <c r="B717" s="628"/>
      <c r="C717" s="628"/>
      <c r="D717" s="628"/>
      <c r="E717" s="628"/>
      <c r="F717" s="628"/>
      <c r="G717" s="628"/>
      <c r="H717" s="628"/>
      <c r="I717" s="628"/>
      <c r="J717" s="629"/>
    </row>
    <row r="718" spans="1:10" ht="28.35" customHeight="1" x14ac:dyDescent="0.25">
      <c r="A718" s="630"/>
      <c r="B718" s="631"/>
      <c r="C718" s="631"/>
      <c r="D718" s="631"/>
      <c r="E718" s="631"/>
      <c r="F718" s="631"/>
      <c r="G718" s="631"/>
      <c r="H718" s="631"/>
      <c r="I718" s="631"/>
      <c r="J718" s="632"/>
    </row>
    <row r="719" spans="1:10" ht="28.35" customHeight="1" x14ac:dyDescent="0.25"/>
    <row r="720" spans="1:10" ht="28.35" customHeight="1" x14ac:dyDescent="0.25"/>
    <row r="721" spans="1:10" ht="28.35" customHeight="1" x14ac:dyDescent="0.25"/>
    <row r="722" spans="1:10" ht="28.35" customHeight="1" x14ac:dyDescent="0.25"/>
    <row r="723" spans="1:10" ht="28.35" customHeight="1" x14ac:dyDescent="0.25">
      <c r="H723" s="633" t="s">
        <v>91</v>
      </c>
      <c r="I723" s="634">
        <f>+'PRE-FEST.'!D42</f>
        <v>0</v>
      </c>
      <c r="J723" s="634"/>
    </row>
    <row r="724" spans="1:10" ht="28.35" customHeight="1" x14ac:dyDescent="0.25">
      <c r="H724" s="633"/>
      <c r="I724" s="634"/>
      <c r="J724" s="634"/>
    </row>
    <row r="725" spans="1:10" ht="28.35" customHeight="1" x14ac:dyDescent="0.25">
      <c r="H725" s="633"/>
      <c r="I725" s="634"/>
      <c r="J725" s="634"/>
    </row>
    <row r="726" spans="1:10" ht="28.35" customHeight="1" x14ac:dyDescent="0.25"/>
    <row r="727" spans="1:10" ht="28.35" customHeight="1" x14ac:dyDescent="0.25">
      <c r="A727" s="40" t="s">
        <v>92</v>
      </c>
      <c r="B727" s="40"/>
      <c r="C727" s="40"/>
      <c r="D727" s="461">
        <f>+PROSP.MENS.!N41</f>
        <v>0</v>
      </c>
      <c r="E727" s="40" t="s">
        <v>93</v>
      </c>
      <c r="F727" s="40"/>
      <c r="G727" s="40"/>
      <c r="H727" s="145">
        <f>+H14</f>
        <v>45016</v>
      </c>
      <c r="I727" s="40" t="s">
        <v>94</v>
      </c>
      <c r="J727" s="40"/>
    </row>
    <row r="728" spans="1:10" ht="28.35" customHeight="1" x14ac:dyDescent="0.25">
      <c r="A728" s="40"/>
      <c r="B728" s="40"/>
      <c r="C728" s="40"/>
      <c r="D728" s="40"/>
      <c r="E728" s="40"/>
      <c r="F728" s="40"/>
      <c r="G728" s="40"/>
      <c r="H728" s="40"/>
      <c r="I728" s="40"/>
      <c r="J728" s="40"/>
    </row>
    <row r="729" spans="1:10" ht="28.35" customHeight="1" x14ac:dyDescent="0.25">
      <c r="A729" s="40" t="s">
        <v>95</v>
      </c>
      <c r="B729" s="40"/>
      <c r="C729" s="40"/>
      <c r="D729" s="40"/>
      <c r="E729" s="40"/>
      <c r="F729" s="40"/>
      <c r="G729" s="40"/>
      <c r="H729" s="40"/>
      <c r="I729" s="40"/>
      <c r="J729" s="40"/>
    </row>
    <row r="730" spans="1:10" ht="28.35" customHeight="1" x14ac:dyDescent="0.25">
      <c r="A730" s="40"/>
      <c r="B730" s="40"/>
      <c r="C730" s="40"/>
      <c r="D730" s="40"/>
      <c r="E730" s="40"/>
      <c r="F730" s="40"/>
      <c r="G730" s="40"/>
      <c r="H730" s="40"/>
      <c r="I730" s="40"/>
      <c r="J730" s="40"/>
    </row>
    <row r="731" spans="1:10" ht="28.35" customHeight="1" x14ac:dyDescent="0.25">
      <c r="A731" s="40"/>
      <c r="B731" s="40"/>
      <c r="C731" s="40"/>
      <c r="D731" s="40"/>
      <c r="E731" s="40"/>
      <c r="F731" s="40"/>
      <c r="G731" s="40"/>
      <c r="H731" s="40"/>
      <c r="I731" s="40"/>
      <c r="J731" s="40"/>
    </row>
    <row r="732" spans="1:10" ht="28.35" customHeight="1" x14ac:dyDescent="0.25">
      <c r="A732" s="40"/>
      <c r="B732" s="40"/>
      <c r="C732" s="40"/>
      <c r="D732" s="40"/>
      <c r="E732" s="40"/>
      <c r="F732" s="40"/>
      <c r="G732" s="40"/>
      <c r="H732" s="40"/>
      <c r="I732" s="40"/>
      <c r="J732" s="40"/>
    </row>
    <row r="733" spans="1:10" ht="28.35" customHeight="1" x14ac:dyDescent="0.25">
      <c r="A733" s="40"/>
      <c r="B733" s="40"/>
      <c r="C733" s="40"/>
      <c r="D733" s="40"/>
      <c r="E733" s="40"/>
      <c r="F733" s="40"/>
      <c r="G733" s="40"/>
      <c r="H733" s="40"/>
      <c r="I733" s="40"/>
      <c r="J733" s="40"/>
    </row>
    <row r="734" spans="1:10" ht="28.35" customHeight="1" x14ac:dyDescent="0.25"/>
    <row r="735" spans="1:10" ht="28.35" customHeight="1" x14ac:dyDescent="0.25"/>
    <row r="736" spans="1:10" ht="28.35" customHeight="1" x14ac:dyDescent="0.25">
      <c r="B736" s="40" t="s">
        <v>96</v>
      </c>
      <c r="C736" s="40"/>
      <c r="D736" s="40"/>
      <c r="E736" s="40"/>
      <c r="F736" s="40"/>
      <c r="G736" s="40"/>
      <c r="H736" s="40" t="s">
        <v>97</v>
      </c>
      <c r="I736" s="40"/>
    </row>
    <row r="737" spans="1:10" ht="28.35" customHeight="1" x14ac:dyDescent="0.25"/>
    <row r="738" spans="1:10" ht="28.35" customHeight="1" x14ac:dyDescent="0.25"/>
    <row r="739" spans="1:10" ht="28.35" customHeight="1" x14ac:dyDescent="0.25">
      <c r="A739" s="624" t="s">
        <v>139</v>
      </c>
      <c r="B739" s="625"/>
      <c r="C739" s="625"/>
      <c r="D739" s="625"/>
      <c r="E739" s="625"/>
      <c r="F739" s="625"/>
      <c r="G739" s="625"/>
      <c r="H739" s="625"/>
      <c r="I739" s="625"/>
      <c r="J739" s="626"/>
    </row>
    <row r="740" spans="1:10" ht="28.35" customHeight="1" x14ac:dyDescent="0.25">
      <c r="A740" s="627"/>
      <c r="B740" s="628"/>
      <c r="C740" s="628"/>
      <c r="D740" s="628"/>
      <c r="E740" s="628"/>
      <c r="F740" s="628"/>
      <c r="G740" s="628"/>
      <c r="H740" s="628"/>
      <c r="I740" s="628"/>
      <c r="J740" s="629"/>
    </row>
    <row r="741" spans="1:10" ht="28.35" customHeight="1" x14ac:dyDescent="0.25">
      <c r="A741" s="630"/>
      <c r="B741" s="631"/>
      <c r="C741" s="631"/>
      <c r="D741" s="631"/>
      <c r="E741" s="631"/>
      <c r="F741" s="631"/>
      <c r="G741" s="631"/>
      <c r="H741" s="631"/>
      <c r="I741" s="631"/>
      <c r="J741" s="632"/>
    </row>
    <row r="742" spans="1:10" ht="28.35" customHeight="1" x14ac:dyDescent="0.25"/>
    <row r="743" spans="1:10" ht="28.35" customHeight="1" x14ac:dyDescent="0.25"/>
    <row r="744" spans="1:10" ht="28.35" customHeight="1" x14ac:dyDescent="0.25"/>
    <row r="745" spans="1:10" ht="28.35" customHeight="1" x14ac:dyDescent="0.25"/>
    <row r="746" spans="1:10" ht="28.35" customHeight="1" x14ac:dyDescent="0.25">
      <c r="H746" s="633" t="s">
        <v>91</v>
      </c>
      <c r="I746" s="634">
        <f>+'PRE-FEST.'!D43</f>
        <v>0</v>
      </c>
      <c r="J746" s="634"/>
    </row>
    <row r="747" spans="1:10" ht="28.35" customHeight="1" x14ac:dyDescent="0.25">
      <c r="H747" s="633"/>
      <c r="I747" s="634"/>
      <c r="J747" s="634"/>
    </row>
    <row r="748" spans="1:10" ht="28.35" customHeight="1" x14ac:dyDescent="0.25">
      <c r="H748" s="633"/>
      <c r="I748" s="634"/>
      <c r="J748" s="634"/>
    </row>
    <row r="749" spans="1:10" ht="28.35" customHeight="1" x14ac:dyDescent="0.25"/>
    <row r="750" spans="1:10" ht="28.35" customHeight="1" x14ac:dyDescent="0.25">
      <c r="A750" s="40" t="s">
        <v>92</v>
      </c>
      <c r="B750" s="40"/>
      <c r="C750" s="40"/>
      <c r="D750" s="461">
        <f>+PROSP.MENS.!N42</f>
        <v>0</v>
      </c>
      <c r="E750" s="40" t="s">
        <v>93</v>
      </c>
      <c r="F750" s="40"/>
      <c r="G750" s="40"/>
      <c r="H750" s="145">
        <f>+H14</f>
        <v>45016</v>
      </c>
      <c r="I750" s="40" t="s">
        <v>94</v>
      </c>
      <c r="J750" s="40"/>
    </row>
    <row r="751" spans="1:10" ht="28.35" customHeight="1" x14ac:dyDescent="0.25">
      <c r="A751" s="40"/>
      <c r="B751" s="40"/>
      <c r="C751" s="40"/>
      <c r="D751" s="40"/>
      <c r="E751" s="40"/>
      <c r="F751" s="40"/>
      <c r="G751" s="40"/>
      <c r="H751" s="40"/>
      <c r="I751" s="40"/>
      <c r="J751" s="40"/>
    </row>
    <row r="752" spans="1:10" ht="28.35" customHeight="1" x14ac:dyDescent="0.25">
      <c r="A752" s="40" t="s">
        <v>95</v>
      </c>
      <c r="B752" s="40"/>
      <c r="C752" s="40"/>
      <c r="D752" s="40"/>
      <c r="E752" s="40"/>
      <c r="F752" s="40"/>
      <c r="G752" s="40"/>
      <c r="H752" s="40"/>
      <c r="I752" s="40"/>
      <c r="J752" s="40"/>
    </row>
    <row r="753" spans="1:10" ht="28.35" customHeight="1" x14ac:dyDescent="0.25">
      <c r="A753" s="40"/>
      <c r="B753" s="40"/>
      <c r="C753" s="40"/>
      <c r="D753" s="40"/>
      <c r="E753" s="40"/>
      <c r="F753" s="40"/>
      <c r="G753" s="40"/>
      <c r="H753" s="40"/>
      <c r="I753" s="40"/>
      <c r="J753" s="40"/>
    </row>
    <row r="754" spans="1:10" ht="28.35" customHeight="1" x14ac:dyDescent="0.25">
      <c r="A754" s="40"/>
      <c r="B754" s="40"/>
      <c r="C754" s="40"/>
      <c r="D754" s="40"/>
      <c r="E754" s="40"/>
      <c r="F754" s="40"/>
      <c r="G754" s="40"/>
      <c r="H754" s="40"/>
      <c r="I754" s="40"/>
      <c r="J754" s="40"/>
    </row>
    <row r="755" spans="1:10" ht="28.35" customHeight="1" x14ac:dyDescent="0.25">
      <c r="A755" s="40"/>
      <c r="B755" s="40"/>
      <c r="C755" s="40"/>
      <c r="D755" s="40"/>
      <c r="E755" s="40"/>
      <c r="F755" s="40"/>
      <c r="G755" s="40"/>
      <c r="H755" s="40"/>
      <c r="I755" s="40"/>
      <c r="J755" s="40"/>
    </row>
    <row r="756" spans="1:10" ht="28.35" customHeight="1" x14ac:dyDescent="0.25">
      <c r="A756" s="40"/>
      <c r="B756" s="40"/>
      <c r="C756" s="40"/>
      <c r="D756" s="40"/>
      <c r="E756" s="40"/>
      <c r="F756" s="40"/>
      <c r="G756" s="40"/>
      <c r="H756" s="40"/>
      <c r="I756" s="40"/>
      <c r="J756" s="40"/>
    </row>
    <row r="757" spans="1:10" ht="28.35" customHeight="1" x14ac:dyDescent="0.25"/>
    <row r="758" spans="1:10" ht="28.35" customHeight="1" x14ac:dyDescent="0.25"/>
    <row r="759" spans="1:10" ht="28.35" customHeight="1" x14ac:dyDescent="0.25">
      <c r="B759" s="40" t="s">
        <v>96</v>
      </c>
      <c r="C759" s="40"/>
      <c r="D759" s="40"/>
      <c r="E759" s="40"/>
      <c r="F759" s="40"/>
      <c r="G759" s="40"/>
      <c r="H759" s="40" t="s">
        <v>97</v>
      </c>
      <c r="I759" s="40"/>
    </row>
    <row r="760" spans="1:10" ht="28.35" customHeight="1" x14ac:dyDescent="0.25"/>
    <row r="761" spans="1:10" ht="28.35" customHeight="1" x14ac:dyDescent="0.25"/>
    <row r="762" spans="1:10" ht="28.35" customHeight="1" x14ac:dyDescent="0.25">
      <c r="A762" s="624" t="s">
        <v>139</v>
      </c>
      <c r="B762" s="625"/>
      <c r="C762" s="625"/>
      <c r="D762" s="625"/>
      <c r="E762" s="625"/>
      <c r="F762" s="625"/>
      <c r="G762" s="625"/>
      <c r="H762" s="625"/>
      <c r="I762" s="625"/>
      <c r="J762" s="626"/>
    </row>
    <row r="763" spans="1:10" ht="28.35" customHeight="1" x14ac:dyDescent="0.25">
      <c r="A763" s="627"/>
      <c r="B763" s="628"/>
      <c r="C763" s="628"/>
      <c r="D763" s="628"/>
      <c r="E763" s="628"/>
      <c r="F763" s="628"/>
      <c r="G763" s="628"/>
      <c r="H763" s="628"/>
      <c r="I763" s="628"/>
      <c r="J763" s="629"/>
    </row>
    <row r="764" spans="1:10" ht="28.35" customHeight="1" x14ac:dyDescent="0.25">
      <c r="A764" s="630"/>
      <c r="B764" s="631"/>
      <c r="C764" s="631"/>
      <c r="D764" s="631"/>
      <c r="E764" s="631"/>
      <c r="F764" s="631"/>
      <c r="G764" s="631"/>
      <c r="H764" s="631"/>
      <c r="I764" s="631"/>
      <c r="J764" s="632"/>
    </row>
    <row r="765" spans="1:10" ht="28.35" customHeight="1" x14ac:dyDescent="0.25"/>
    <row r="766" spans="1:10" ht="28.35" customHeight="1" x14ac:dyDescent="0.25"/>
    <row r="767" spans="1:10" ht="28.35" customHeight="1" x14ac:dyDescent="0.25"/>
    <row r="768" spans="1:10" ht="28.35" customHeight="1" x14ac:dyDescent="0.25"/>
    <row r="769" spans="1:10" ht="28.35" customHeight="1" x14ac:dyDescent="0.25">
      <c r="H769" s="633" t="s">
        <v>91</v>
      </c>
      <c r="I769" s="634">
        <f>+'PRE-FEST.'!D44</f>
        <v>0</v>
      </c>
      <c r="J769" s="634"/>
    </row>
    <row r="770" spans="1:10" ht="28.35" customHeight="1" x14ac:dyDescent="0.25">
      <c r="H770" s="633"/>
      <c r="I770" s="634"/>
      <c r="J770" s="634"/>
    </row>
    <row r="771" spans="1:10" ht="28.35" customHeight="1" x14ac:dyDescent="0.25">
      <c r="H771" s="633"/>
      <c r="I771" s="634"/>
      <c r="J771" s="634"/>
    </row>
    <row r="772" spans="1:10" ht="28.35" customHeight="1" x14ac:dyDescent="0.25"/>
    <row r="773" spans="1:10" ht="28.35" customHeight="1" x14ac:dyDescent="0.25">
      <c r="A773" s="40" t="s">
        <v>92</v>
      </c>
      <c r="B773" s="40"/>
      <c r="C773" s="40"/>
      <c r="D773" s="461">
        <f>+PROSP.MENS.!N43</f>
        <v>0</v>
      </c>
      <c r="E773" s="40" t="s">
        <v>93</v>
      </c>
      <c r="F773" s="40"/>
      <c r="G773" s="40"/>
      <c r="H773" s="145">
        <f>+H14</f>
        <v>45016</v>
      </c>
      <c r="I773" s="40" t="s">
        <v>94</v>
      </c>
      <c r="J773" s="40"/>
    </row>
    <row r="774" spans="1:10" ht="28.35" customHeight="1" x14ac:dyDescent="0.25">
      <c r="A774" s="40"/>
      <c r="B774" s="40"/>
      <c r="C774" s="40"/>
      <c r="D774" s="40"/>
      <c r="E774" s="40"/>
      <c r="F774" s="40"/>
      <c r="G774" s="40"/>
      <c r="H774" s="40"/>
      <c r="I774" s="40"/>
      <c r="J774" s="40"/>
    </row>
    <row r="775" spans="1:10" ht="28.35" customHeight="1" x14ac:dyDescent="0.25">
      <c r="A775" s="40" t="s">
        <v>95</v>
      </c>
      <c r="B775" s="40"/>
      <c r="C775" s="40"/>
      <c r="D775" s="40"/>
      <c r="E775" s="40"/>
      <c r="F775" s="40"/>
      <c r="G775" s="40"/>
      <c r="H775" s="40"/>
      <c r="I775" s="40"/>
      <c r="J775" s="40"/>
    </row>
    <row r="776" spans="1:10" ht="28.35" customHeight="1" x14ac:dyDescent="0.25">
      <c r="A776" s="40"/>
      <c r="B776" s="40"/>
      <c r="C776" s="40"/>
      <c r="D776" s="40"/>
      <c r="E776" s="40"/>
      <c r="F776" s="40"/>
      <c r="G776" s="40"/>
      <c r="H776" s="40"/>
      <c r="I776" s="40"/>
      <c r="J776" s="40"/>
    </row>
    <row r="777" spans="1:10" ht="28.35" customHeight="1" x14ac:dyDescent="0.25">
      <c r="A777" s="40"/>
      <c r="B777" s="40"/>
      <c r="C777" s="40"/>
      <c r="D777" s="40"/>
      <c r="E777" s="40"/>
      <c r="F777" s="40"/>
      <c r="G777" s="40"/>
      <c r="H777" s="40"/>
      <c r="I777" s="40"/>
      <c r="J777" s="40"/>
    </row>
    <row r="778" spans="1:10" ht="28.35" customHeight="1" x14ac:dyDescent="0.25">
      <c r="A778" s="40"/>
      <c r="B778" s="40"/>
      <c r="C778" s="40"/>
      <c r="D778" s="40"/>
      <c r="E778" s="40"/>
      <c r="F778" s="40"/>
      <c r="G778" s="40"/>
      <c r="H778" s="40"/>
      <c r="I778" s="40"/>
      <c r="J778" s="40"/>
    </row>
    <row r="779" spans="1:10" ht="28.35" customHeight="1" x14ac:dyDescent="0.25">
      <c r="A779" s="40"/>
      <c r="B779" s="40"/>
      <c r="C779" s="40"/>
      <c r="D779" s="40"/>
      <c r="E779" s="40"/>
      <c r="F779" s="40"/>
      <c r="G779" s="40"/>
      <c r="H779" s="40"/>
      <c r="I779" s="40"/>
      <c r="J779" s="40"/>
    </row>
    <row r="780" spans="1:10" ht="28.35" customHeight="1" x14ac:dyDescent="0.25"/>
    <row r="781" spans="1:10" ht="28.35" customHeight="1" x14ac:dyDescent="0.25"/>
    <row r="782" spans="1:10" ht="28.35" customHeight="1" x14ac:dyDescent="0.25">
      <c r="B782" s="40" t="s">
        <v>96</v>
      </c>
      <c r="C782" s="40"/>
      <c r="D782" s="40"/>
      <c r="E782" s="40"/>
      <c r="F782" s="40"/>
      <c r="G782" s="40"/>
      <c r="H782" s="40" t="s">
        <v>97</v>
      </c>
      <c r="I782" s="40"/>
      <c r="J782" s="40"/>
    </row>
    <row r="783" spans="1:10" ht="28.35" customHeight="1" x14ac:dyDescent="0.25">
      <c r="B783" s="40"/>
      <c r="C783" s="40" t="s">
        <v>84</v>
      </c>
      <c r="D783" s="40"/>
      <c r="E783" s="40"/>
      <c r="F783" s="40"/>
      <c r="G783" s="40"/>
      <c r="H783" s="40"/>
      <c r="I783" s="40"/>
      <c r="J783" s="40"/>
    </row>
    <row r="784" spans="1:10" ht="28.35" customHeight="1" x14ac:dyDescent="0.25">
      <c r="B784" s="40"/>
      <c r="C784" s="40"/>
      <c r="D784" s="40"/>
      <c r="E784" s="40"/>
      <c r="F784" s="40"/>
      <c r="G784" s="40"/>
      <c r="H784" s="40"/>
      <c r="I784" s="40"/>
      <c r="J784" s="40"/>
    </row>
    <row r="785" spans="1:12" ht="28.35" customHeight="1" x14ac:dyDescent="0.25">
      <c r="A785" s="624" t="s">
        <v>139</v>
      </c>
      <c r="B785" s="625"/>
      <c r="C785" s="625"/>
      <c r="D785" s="625"/>
      <c r="E785" s="625"/>
      <c r="F785" s="625"/>
      <c r="G785" s="625"/>
      <c r="H785" s="625"/>
      <c r="I785" s="625"/>
      <c r="J785" s="626"/>
    </row>
    <row r="786" spans="1:12" ht="28.35" customHeight="1" x14ac:dyDescent="0.25">
      <c r="A786" s="627"/>
      <c r="B786" s="628"/>
      <c r="C786" s="628"/>
      <c r="D786" s="628"/>
      <c r="E786" s="628"/>
      <c r="F786" s="628"/>
      <c r="G786" s="628"/>
      <c r="H786" s="628"/>
      <c r="I786" s="628"/>
      <c r="J786" s="629"/>
    </row>
    <row r="787" spans="1:12" ht="28.35" customHeight="1" x14ac:dyDescent="0.25">
      <c r="A787" s="630"/>
      <c r="B787" s="631"/>
      <c r="C787" s="631"/>
      <c r="D787" s="631"/>
      <c r="E787" s="631"/>
      <c r="F787" s="631"/>
      <c r="G787" s="631"/>
      <c r="H787" s="631"/>
      <c r="I787" s="631"/>
      <c r="J787" s="632"/>
    </row>
    <row r="788" spans="1:12" ht="28.35" customHeight="1" x14ac:dyDescent="0.25"/>
    <row r="789" spans="1:12" ht="28.35" customHeight="1" x14ac:dyDescent="0.25"/>
    <row r="790" spans="1:12" ht="28.35" customHeight="1" x14ac:dyDescent="0.25"/>
    <row r="791" spans="1:12" ht="28.35" customHeight="1" x14ac:dyDescent="0.25">
      <c r="K791" s="45"/>
      <c r="L791" s="45"/>
    </row>
    <row r="792" spans="1:12" ht="28.35" customHeight="1" x14ac:dyDescent="0.25">
      <c r="H792" s="633" t="s">
        <v>91</v>
      </c>
      <c r="I792" s="634">
        <f>+'PRE-FEST.'!D45</f>
        <v>0</v>
      </c>
      <c r="J792" s="634"/>
      <c r="K792" s="45"/>
      <c r="L792" s="45"/>
    </row>
    <row r="793" spans="1:12" ht="28.35" customHeight="1" x14ac:dyDescent="0.25">
      <c r="H793" s="633"/>
      <c r="I793" s="634"/>
      <c r="J793" s="634"/>
      <c r="K793" s="45"/>
      <c r="L793" s="45"/>
    </row>
    <row r="794" spans="1:12" ht="28.35" customHeight="1" x14ac:dyDescent="0.25">
      <c r="H794" s="633"/>
      <c r="I794" s="634"/>
      <c r="J794" s="634"/>
      <c r="K794" s="45"/>
      <c r="L794" s="45"/>
    </row>
    <row r="795" spans="1:12" ht="28.35" customHeight="1" x14ac:dyDescent="0.25"/>
    <row r="796" spans="1:12" ht="28.35" customHeight="1" x14ac:dyDescent="0.25">
      <c r="A796" s="40" t="s">
        <v>92</v>
      </c>
      <c r="B796" s="40"/>
      <c r="C796" s="40"/>
      <c r="D796" s="461">
        <f>+PROSP.MENS.!N44</f>
        <v>0</v>
      </c>
      <c r="E796" s="40" t="s">
        <v>93</v>
      </c>
      <c r="F796" s="40"/>
      <c r="G796" s="40"/>
      <c r="H796" s="145">
        <f>+H14</f>
        <v>45016</v>
      </c>
      <c r="I796" s="40" t="s">
        <v>94</v>
      </c>
      <c r="J796" s="40"/>
    </row>
    <row r="797" spans="1:12" ht="28.35" customHeight="1" x14ac:dyDescent="0.25">
      <c r="A797" s="40"/>
      <c r="B797" s="40"/>
      <c r="C797" s="40"/>
      <c r="D797" s="40"/>
      <c r="E797" s="40"/>
      <c r="F797" s="40"/>
      <c r="G797" s="40"/>
      <c r="H797" s="40"/>
      <c r="I797" s="40"/>
      <c r="J797" s="40"/>
    </row>
    <row r="798" spans="1:12" ht="28.35" customHeight="1" x14ac:dyDescent="0.25">
      <c r="A798" s="40" t="s">
        <v>95</v>
      </c>
      <c r="B798" s="40"/>
      <c r="C798" s="40"/>
      <c r="D798" s="40"/>
      <c r="E798" s="40"/>
      <c r="F798" s="40"/>
      <c r="G798" s="40"/>
      <c r="H798" s="40"/>
      <c r="I798" s="40"/>
      <c r="J798" s="40"/>
    </row>
    <row r="799" spans="1:12" ht="28.35" customHeight="1" x14ac:dyDescent="0.25">
      <c r="A799" s="40"/>
      <c r="B799" s="40"/>
      <c r="C799" s="40"/>
      <c r="D799" s="40"/>
      <c r="E799" s="40"/>
      <c r="F799" s="40"/>
      <c r="G799" s="40"/>
      <c r="H799" s="40"/>
      <c r="I799" s="40"/>
      <c r="J799" s="40"/>
    </row>
    <row r="800" spans="1:12" ht="28.35" customHeight="1" x14ac:dyDescent="0.25">
      <c r="A800" s="40"/>
      <c r="B800" s="40"/>
      <c r="C800" s="40"/>
      <c r="D800" s="40"/>
      <c r="E800" s="40"/>
      <c r="F800" s="40"/>
      <c r="G800" s="40"/>
      <c r="H800" s="40"/>
      <c r="I800" s="40"/>
      <c r="J800" s="40"/>
    </row>
    <row r="801" spans="1:10" ht="28.35" customHeight="1" x14ac:dyDescent="0.25">
      <c r="A801" s="40"/>
      <c r="B801" s="40"/>
      <c r="C801" s="40"/>
      <c r="D801" s="40"/>
      <c r="E801" s="40"/>
      <c r="F801" s="40"/>
      <c r="G801" s="40"/>
      <c r="H801" s="40"/>
      <c r="I801" s="40"/>
      <c r="J801" s="40"/>
    </row>
    <row r="802" spans="1:10" ht="28.35" customHeight="1" x14ac:dyDescent="0.25">
      <c r="A802" s="40"/>
      <c r="B802" s="40"/>
      <c r="C802" s="40"/>
      <c r="D802" s="40"/>
      <c r="E802" s="40"/>
      <c r="F802" s="40"/>
      <c r="G802" s="40"/>
      <c r="H802" s="40"/>
      <c r="I802" s="40"/>
      <c r="J802" s="40"/>
    </row>
    <row r="803" spans="1:10" ht="28.35" customHeight="1" x14ac:dyDescent="0.25"/>
    <row r="804" spans="1:10" ht="28.35" customHeight="1" x14ac:dyDescent="0.25"/>
    <row r="805" spans="1:10" ht="28.35" customHeight="1" x14ac:dyDescent="0.25">
      <c r="B805" s="40" t="s">
        <v>96</v>
      </c>
      <c r="C805" s="40"/>
      <c r="D805" s="40"/>
      <c r="E805" s="40"/>
      <c r="F805" s="40"/>
      <c r="G805" s="40"/>
      <c r="H805" s="40" t="s">
        <v>97</v>
      </c>
      <c r="I805" s="40"/>
      <c r="J805" s="40"/>
    </row>
    <row r="806" spans="1:10" ht="28.35" customHeight="1" x14ac:dyDescent="0.25"/>
    <row r="807" spans="1:10" ht="28.35" customHeight="1" x14ac:dyDescent="0.25"/>
    <row r="808" spans="1:10" ht="28.35" customHeight="1" x14ac:dyDescent="0.25">
      <c r="A808" s="624" t="s">
        <v>139</v>
      </c>
      <c r="B808" s="625"/>
      <c r="C808" s="625"/>
      <c r="D808" s="625"/>
      <c r="E808" s="625"/>
      <c r="F808" s="625"/>
      <c r="G808" s="625"/>
      <c r="H808" s="625"/>
      <c r="I808" s="625"/>
      <c r="J808" s="626"/>
    </row>
    <row r="809" spans="1:10" ht="28.35" customHeight="1" x14ac:dyDescent="0.25">
      <c r="A809" s="627"/>
      <c r="B809" s="628"/>
      <c r="C809" s="628"/>
      <c r="D809" s="628"/>
      <c r="E809" s="628"/>
      <c r="F809" s="628"/>
      <c r="G809" s="628"/>
      <c r="H809" s="628"/>
      <c r="I809" s="628"/>
      <c r="J809" s="629"/>
    </row>
    <row r="810" spans="1:10" ht="28.35" customHeight="1" x14ac:dyDescent="0.25">
      <c r="A810" s="630"/>
      <c r="B810" s="631"/>
      <c r="C810" s="631"/>
      <c r="D810" s="631"/>
      <c r="E810" s="631"/>
      <c r="F810" s="631"/>
      <c r="G810" s="631"/>
      <c r="H810" s="631"/>
      <c r="I810" s="631"/>
      <c r="J810" s="632"/>
    </row>
    <row r="811" spans="1:10" ht="28.35" customHeight="1" x14ac:dyDescent="0.25"/>
    <row r="812" spans="1:10" ht="28.35" customHeight="1" x14ac:dyDescent="0.25"/>
    <row r="813" spans="1:10" ht="28.35" customHeight="1" x14ac:dyDescent="0.25"/>
    <row r="814" spans="1:10" ht="28.35" customHeight="1" x14ac:dyDescent="0.25"/>
    <row r="815" spans="1:10" ht="28.35" customHeight="1" x14ac:dyDescent="0.25">
      <c r="H815" s="633" t="s">
        <v>91</v>
      </c>
      <c r="I815" s="634">
        <f>+'PRE-FEST.'!D46</f>
        <v>0</v>
      </c>
      <c r="J815" s="634"/>
    </row>
    <row r="816" spans="1:10" ht="28.35" customHeight="1" x14ac:dyDescent="0.25">
      <c r="H816" s="633"/>
      <c r="I816" s="634"/>
      <c r="J816" s="634"/>
    </row>
    <row r="817" spans="1:10" ht="28.35" customHeight="1" x14ac:dyDescent="0.25">
      <c r="H817" s="633"/>
      <c r="I817" s="634"/>
      <c r="J817" s="634"/>
    </row>
    <row r="818" spans="1:10" ht="28.35" customHeight="1" x14ac:dyDescent="0.25"/>
    <row r="819" spans="1:10" ht="28.35" customHeight="1" x14ac:dyDescent="0.25">
      <c r="A819" s="40" t="s">
        <v>92</v>
      </c>
      <c r="B819" s="40"/>
      <c r="C819" s="40"/>
      <c r="D819" s="461">
        <f>+PROSP.MENS.!N45</f>
        <v>0</v>
      </c>
      <c r="E819" s="40" t="s">
        <v>93</v>
      </c>
      <c r="F819" s="40"/>
      <c r="G819" s="40"/>
      <c r="H819" s="145">
        <f>+H14</f>
        <v>45016</v>
      </c>
      <c r="I819" s="40" t="s">
        <v>94</v>
      </c>
      <c r="J819" s="40"/>
    </row>
    <row r="820" spans="1:10" ht="28.35" customHeight="1" x14ac:dyDescent="0.25">
      <c r="A820" s="40"/>
      <c r="B820" s="40"/>
      <c r="C820" s="40"/>
      <c r="D820" s="40"/>
      <c r="E820" s="40"/>
      <c r="F820" s="40"/>
      <c r="G820" s="40"/>
      <c r="H820" s="40"/>
      <c r="I820" s="40"/>
      <c r="J820" s="40"/>
    </row>
    <row r="821" spans="1:10" ht="28.35" customHeight="1" x14ac:dyDescent="0.25">
      <c r="A821" s="40" t="s">
        <v>95</v>
      </c>
      <c r="B821" s="40"/>
      <c r="C821" s="40"/>
      <c r="D821" s="40"/>
      <c r="E821" s="40"/>
      <c r="F821" s="40"/>
      <c r="G821" s="40"/>
      <c r="H821" s="40"/>
      <c r="I821" s="40"/>
      <c r="J821" s="40"/>
    </row>
    <row r="822" spans="1:10" ht="28.35" customHeight="1" x14ac:dyDescent="0.25">
      <c r="A822" s="40"/>
      <c r="B822" s="40"/>
      <c r="C822" s="40"/>
      <c r="D822" s="40"/>
      <c r="E822" s="40"/>
      <c r="F822" s="40"/>
      <c r="G822" s="40"/>
      <c r="H822" s="40"/>
      <c r="I822" s="40"/>
      <c r="J822" s="40"/>
    </row>
    <row r="823" spans="1:10" ht="28.35" customHeight="1" x14ac:dyDescent="0.25">
      <c r="A823" s="40"/>
      <c r="B823" s="40"/>
      <c r="C823" s="40"/>
      <c r="D823" s="40"/>
      <c r="E823" s="40"/>
      <c r="F823" s="40"/>
      <c r="G823" s="40"/>
      <c r="H823" s="40"/>
      <c r="I823" s="40"/>
      <c r="J823" s="40"/>
    </row>
    <row r="824" spans="1:10" ht="28.35" customHeight="1" x14ac:dyDescent="0.25">
      <c r="A824" s="40"/>
      <c r="B824" s="40"/>
      <c r="C824" s="40"/>
      <c r="D824" s="40"/>
      <c r="E824" s="40"/>
      <c r="F824" s="40"/>
      <c r="G824" s="40"/>
      <c r="H824" s="40"/>
      <c r="I824" s="40"/>
      <c r="J824" s="40"/>
    </row>
    <row r="825" spans="1:10" ht="28.35" customHeight="1" x14ac:dyDescent="0.25">
      <c r="A825" s="40"/>
      <c r="B825" s="40"/>
      <c r="C825" s="40"/>
      <c r="D825" s="40"/>
      <c r="E825" s="40"/>
      <c r="F825" s="40"/>
      <c r="G825" s="40"/>
      <c r="H825" s="40"/>
      <c r="I825" s="40"/>
      <c r="J825" s="40"/>
    </row>
    <row r="826" spans="1:10" ht="28.35" customHeight="1" x14ac:dyDescent="0.25"/>
    <row r="827" spans="1:10" ht="28.35" customHeight="1" x14ac:dyDescent="0.25"/>
    <row r="828" spans="1:10" ht="28.35" customHeight="1" x14ac:dyDescent="0.25">
      <c r="B828" s="40" t="s">
        <v>96</v>
      </c>
      <c r="C828" s="40"/>
      <c r="D828" s="40"/>
      <c r="E828" s="40"/>
      <c r="F828" s="40"/>
      <c r="G828" s="40"/>
      <c r="H828" s="40" t="s">
        <v>97</v>
      </c>
      <c r="I828" s="40"/>
      <c r="J828" s="40"/>
    </row>
    <row r="829" spans="1:10" ht="28.35" customHeight="1" x14ac:dyDescent="0.25"/>
    <row r="830" spans="1:10" ht="28.35" customHeight="1" x14ac:dyDescent="0.25"/>
    <row r="831" spans="1:10" ht="28.35" customHeight="1" x14ac:dyDescent="0.25">
      <c r="A831" s="624" t="s">
        <v>139</v>
      </c>
      <c r="B831" s="625"/>
      <c r="C831" s="625"/>
      <c r="D831" s="625"/>
      <c r="E831" s="625"/>
      <c r="F831" s="625"/>
      <c r="G831" s="625"/>
      <c r="H831" s="625"/>
      <c r="I831" s="625"/>
      <c r="J831" s="626"/>
    </row>
    <row r="832" spans="1:10" ht="28.35" customHeight="1" x14ac:dyDescent="0.25">
      <c r="A832" s="627"/>
      <c r="B832" s="628"/>
      <c r="C832" s="628"/>
      <c r="D832" s="628"/>
      <c r="E832" s="628"/>
      <c r="F832" s="628"/>
      <c r="G832" s="628"/>
      <c r="H832" s="628"/>
      <c r="I832" s="628"/>
      <c r="J832" s="629"/>
    </row>
    <row r="833" spans="1:10" ht="28.35" customHeight="1" x14ac:dyDescent="0.25">
      <c r="A833" s="630"/>
      <c r="B833" s="631"/>
      <c r="C833" s="631"/>
      <c r="D833" s="631"/>
      <c r="E833" s="631"/>
      <c r="F833" s="631"/>
      <c r="G833" s="631"/>
      <c r="H833" s="631"/>
      <c r="I833" s="631"/>
      <c r="J833" s="632"/>
    </row>
    <row r="834" spans="1:10" ht="28.35" customHeight="1" x14ac:dyDescent="0.25"/>
    <row r="835" spans="1:10" ht="28.35" customHeight="1" x14ac:dyDescent="0.25"/>
    <row r="836" spans="1:10" ht="28.35" customHeight="1" x14ac:dyDescent="0.25"/>
    <row r="837" spans="1:10" ht="28.35" customHeight="1" x14ac:dyDescent="0.25"/>
    <row r="838" spans="1:10" ht="28.35" customHeight="1" x14ac:dyDescent="0.25">
      <c r="H838" s="633" t="s">
        <v>91</v>
      </c>
      <c r="I838" s="634">
        <f>+'PRE-FEST.'!D47</f>
        <v>0</v>
      </c>
      <c r="J838" s="634"/>
    </row>
    <row r="839" spans="1:10" ht="28.35" customHeight="1" x14ac:dyDescent="0.25">
      <c r="H839" s="633"/>
      <c r="I839" s="634"/>
      <c r="J839" s="634"/>
    </row>
    <row r="840" spans="1:10" ht="28.35" customHeight="1" x14ac:dyDescent="0.25">
      <c r="H840" s="633"/>
      <c r="I840" s="634"/>
      <c r="J840" s="634"/>
    </row>
    <row r="841" spans="1:10" ht="28.35" customHeight="1" x14ac:dyDescent="0.25"/>
    <row r="842" spans="1:10" ht="28.35" customHeight="1" x14ac:dyDescent="0.25">
      <c r="A842" s="40" t="s">
        <v>92</v>
      </c>
      <c r="B842" s="40"/>
      <c r="C842" s="40"/>
      <c r="D842" s="461">
        <f>+PROSP.MENS.!N46</f>
        <v>0</v>
      </c>
      <c r="E842" s="40" t="s">
        <v>93</v>
      </c>
      <c r="F842" s="40"/>
      <c r="G842" s="40"/>
      <c r="H842" s="145">
        <f>+H14</f>
        <v>45016</v>
      </c>
      <c r="I842" s="40" t="s">
        <v>94</v>
      </c>
      <c r="J842" s="40"/>
    </row>
    <row r="843" spans="1:10" ht="28.35" customHeight="1" x14ac:dyDescent="0.25">
      <c r="A843" s="40"/>
      <c r="B843" s="40"/>
      <c r="C843" s="40"/>
      <c r="D843" s="40"/>
      <c r="E843" s="40"/>
      <c r="F843" s="40"/>
      <c r="G843" s="40"/>
      <c r="H843" s="40"/>
      <c r="I843" s="40"/>
      <c r="J843" s="40"/>
    </row>
    <row r="844" spans="1:10" ht="28.35" customHeight="1" x14ac:dyDescent="0.25">
      <c r="A844" s="40" t="s">
        <v>95</v>
      </c>
      <c r="B844" s="40"/>
      <c r="C844" s="40"/>
      <c r="D844" s="40"/>
      <c r="E844" s="40"/>
      <c r="F844" s="40"/>
      <c r="G844" s="40"/>
      <c r="H844" s="40"/>
      <c r="I844" s="40"/>
      <c r="J844" s="40"/>
    </row>
    <row r="845" spans="1:10" ht="28.35" customHeight="1" x14ac:dyDescent="0.25">
      <c r="A845" s="40"/>
      <c r="B845" s="40"/>
      <c r="C845" s="40"/>
      <c r="D845" s="40"/>
      <c r="E845" s="40"/>
      <c r="F845" s="40"/>
      <c r="G845" s="40"/>
      <c r="H845" s="40"/>
      <c r="I845" s="40"/>
      <c r="J845" s="40"/>
    </row>
    <row r="846" spans="1:10" ht="28.35" customHeight="1" x14ac:dyDescent="0.25">
      <c r="A846" s="40"/>
      <c r="B846" s="40"/>
      <c r="C846" s="40"/>
      <c r="D846" s="40"/>
      <c r="E846" s="40"/>
      <c r="F846" s="40"/>
      <c r="G846" s="40"/>
      <c r="H846" s="40"/>
      <c r="I846" s="40"/>
      <c r="J846" s="40"/>
    </row>
    <row r="847" spans="1:10" ht="28.35" customHeight="1" x14ac:dyDescent="0.25">
      <c r="A847" s="40"/>
      <c r="B847" s="40"/>
      <c r="C847" s="40"/>
      <c r="D847" s="40"/>
      <c r="E847" s="40"/>
      <c r="F847" s="40"/>
      <c r="G847" s="40"/>
      <c r="H847" s="40"/>
      <c r="I847" s="40"/>
      <c r="J847" s="40"/>
    </row>
    <row r="848" spans="1:10" ht="28.35" customHeight="1" x14ac:dyDescent="0.25">
      <c r="A848" s="40"/>
      <c r="B848" s="40"/>
      <c r="C848" s="40"/>
      <c r="D848" s="40"/>
      <c r="E848" s="40"/>
      <c r="F848" s="40"/>
      <c r="G848" s="40"/>
      <c r="H848" s="40"/>
      <c r="I848" s="40"/>
      <c r="J848" s="40"/>
    </row>
    <row r="849" spans="1:10" ht="28.35" customHeight="1" x14ac:dyDescent="0.25"/>
    <row r="850" spans="1:10" ht="28.35" customHeight="1" x14ac:dyDescent="0.25"/>
    <row r="851" spans="1:10" ht="28.35" customHeight="1" x14ac:dyDescent="0.25">
      <c r="B851" s="40" t="s">
        <v>96</v>
      </c>
      <c r="C851" s="40"/>
      <c r="D851" s="40"/>
      <c r="E851" s="40"/>
      <c r="F851" s="40"/>
      <c r="G851" s="40"/>
      <c r="H851" s="40" t="s">
        <v>97</v>
      </c>
      <c r="I851" s="40"/>
      <c r="J851" s="40"/>
    </row>
    <row r="852" spans="1:10" ht="28.35" customHeight="1" x14ac:dyDescent="0.25"/>
    <row r="853" spans="1:10" ht="28.35" customHeight="1" x14ac:dyDescent="0.25"/>
    <row r="854" spans="1:10" ht="28.35" customHeight="1" x14ac:dyDescent="0.25">
      <c r="A854" s="624" t="s">
        <v>139</v>
      </c>
      <c r="B854" s="625"/>
      <c r="C854" s="625"/>
      <c r="D854" s="625"/>
      <c r="E854" s="625"/>
      <c r="F854" s="625"/>
      <c r="G854" s="625"/>
      <c r="H854" s="625"/>
      <c r="I854" s="625"/>
      <c r="J854" s="626"/>
    </row>
    <row r="855" spans="1:10" ht="28.35" customHeight="1" x14ac:dyDescent="0.25">
      <c r="A855" s="627"/>
      <c r="B855" s="628"/>
      <c r="C855" s="628"/>
      <c r="D855" s="628"/>
      <c r="E855" s="628"/>
      <c r="F855" s="628"/>
      <c r="G855" s="628"/>
      <c r="H855" s="628"/>
      <c r="I855" s="628"/>
      <c r="J855" s="629"/>
    </row>
    <row r="856" spans="1:10" ht="28.35" customHeight="1" x14ac:dyDescent="0.25">
      <c r="A856" s="630"/>
      <c r="B856" s="631"/>
      <c r="C856" s="631"/>
      <c r="D856" s="631"/>
      <c r="E856" s="631"/>
      <c r="F856" s="631"/>
      <c r="G856" s="631"/>
      <c r="H856" s="631"/>
      <c r="I856" s="631"/>
      <c r="J856" s="632"/>
    </row>
    <row r="857" spans="1:10" ht="28.35" customHeight="1" x14ac:dyDescent="0.25"/>
    <row r="858" spans="1:10" ht="28.35" customHeight="1" x14ac:dyDescent="0.25"/>
    <row r="859" spans="1:10" ht="28.35" customHeight="1" x14ac:dyDescent="0.25"/>
    <row r="860" spans="1:10" ht="28.35" customHeight="1" x14ac:dyDescent="0.25"/>
    <row r="861" spans="1:10" ht="28.35" customHeight="1" x14ac:dyDescent="0.25">
      <c r="H861" s="633" t="s">
        <v>91</v>
      </c>
      <c r="I861" s="634">
        <f>+'PRE-FEST.'!D48</f>
        <v>0</v>
      </c>
      <c r="J861" s="634"/>
    </row>
    <row r="862" spans="1:10" ht="28.35" customHeight="1" x14ac:dyDescent="0.25">
      <c r="H862" s="633"/>
      <c r="I862" s="634"/>
      <c r="J862" s="634"/>
    </row>
    <row r="863" spans="1:10" ht="28.35" customHeight="1" x14ac:dyDescent="0.25">
      <c r="H863" s="633"/>
      <c r="I863" s="634"/>
      <c r="J863" s="634"/>
    </row>
    <row r="864" spans="1:10" ht="28.35" customHeight="1" x14ac:dyDescent="0.25"/>
    <row r="865" spans="1:10" ht="28.35" customHeight="1" x14ac:dyDescent="0.25">
      <c r="A865" s="40" t="s">
        <v>92</v>
      </c>
      <c r="B865" s="40"/>
      <c r="C865" s="40"/>
      <c r="D865" s="461">
        <f>+PROSP.MENS.!N47</f>
        <v>0</v>
      </c>
      <c r="E865" s="40" t="s">
        <v>93</v>
      </c>
      <c r="F865" s="40"/>
      <c r="G865" s="40"/>
      <c r="H865" s="145">
        <f>+H14</f>
        <v>45016</v>
      </c>
      <c r="I865" s="40" t="s">
        <v>94</v>
      </c>
      <c r="J865" s="40"/>
    </row>
    <row r="866" spans="1:10" ht="28.35" customHeight="1" x14ac:dyDescent="0.25">
      <c r="A866" s="40"/>
      <c r="B866" s="40"/>
      <c r="C866" s="40"/>
      <c r="D866" s="40"/>
      <c r="E866" s="40"/>
      <c r="F866" s="40"/>
      <c r="G866" s="40"/>
      <c r="H866" s="40"/>
      <c r="I866" s="40"/>
      <c r="J866" s="40"/>
    </row>
    <row r="867" spans="1:10" ht="28.35" customHeight="1" x14ac:dyDescent="0.25">
      <c r="A867" s="40" t="s">
        <v>95</v>
      </c>
      <c r="B867" s="40"/>
      <c r="C867" s="40"/>
      <c r="D867" s="40"/>
      <c r="E867" s="40"/>
      <c r="F867" s="40"/>
      <c r="G867" s="40"/>
      <c r="H867" s="40"/>
      <c r="I867" s="40"/>
      <c r="J867" s="40"/>
    </row>
    <row r="868" spans="1:10" ht="28.35" customHeight="1" x14ac:dyDescent="0.25">
      <c r="A868" s="40"/>
      <c r="B868" s="40"/>
      <c r="C868" s="40"/>
      <c r="D868" s="40"/>
      <c r="E868" s="40"/>
      <c r="F868" s="40"/>
      <c r="G868" s="40"/>
      <c r="H868" s="40"/>
      <c r="I868" s="40"/>
      <c r="J868" s="40"/>
    </row>
    <row r="869" spans="1:10" ht="28.35" customHeight="1" x14ac:dyDescent="0.25">
      <c r="A869" s="40"/>
      <c r="B869" s="40"/>
      <c r="C869" s="40"/>
      <c r="D869" s="40"/>
      <c r="E869" s="40"/>
      <c r="F869" s="40"/>
      <c r="G869" s="40"/>
      <c r="H869" s="40"/>
      <c r="I869" s="40"/>
      <c r="J869" s="40"/>
    </row>
    <row r="870" spans="1:10" ht="28.35" customHeight="1" x14ac:dyDescent="0.25">
      <c r="A870" s="40"/>
      <c r="B870" s="40"/>
      <c r="C870" s="40"/>
      <c r="D870" s="40"/>
      <c r="E870" s="40"/>
      <c r="F870" s="40"/>
      <c r="G870" s="40"/>
      <c r="H870" s="40"/>
      <c r="I870" s="40"/>
      <c r="J870" s="40"/>
    </row>
    <row r="871" spans="1:10" ht="28.35" customHeight="1" x14ac:dyDescent="0.25">
      <c r="A871" s="40"/>
      <c r="B871" s="40"/>
      <c r="C871" s="40"/>
      <c r="D871" s="40"/>
      <c r="E871" s="40"/>
      <c r="F871" s="40"/>
      <c r="G871" s="40"/>
      <c r="H871" s="40"/>
      <c r="I871" s="40"/>
      <c r="J871" s="40"/>
    </row>
    <row r="872" spans="1:10" ht="28.35" customHeight="1" x14ac:dyDescent="0.25"/>
    <row r="873" spans="1:10" ht="28.35" customHeight="1" x14ac:dyDescent="0.25"/>
    <row r="874" spans="1:10" ht="28.35" customHeight="1" x14ac:dyDescent="0.25">
      <c r="B874" s="40" t="s">
        <v>96</v>
      </c>
      <c r="C874" s="40"/>
      <c r="D874" s="40"/>
      <c r="E874" s="40"/>
      <c r="F874" s="40"/>
      <c r="G874" s="40"/>
      <c r="H874" s="40" t="s">
        <v>97</v>
      </c>
      <c r="I874" s="40"/>
      <c r="J874" s="40"/>
    </row>
    <row r="875" spans="1:10" ht="28.35" customHeight="1" x14ac:dyDescent="0.25"/>
    <row r="876" spans="1:10" ht="28.35" customHeight="1" x14ac:dyDescent="0.25"/>
    <row r="877" spans="1:10" ht="28.35" customHeight="1" x14ac:dyDescent="0.25">
      <c r="A877" s="624" t="s">
        <v>139</v>
      </c>
      <c r="B877" s="625"/>
      <c r="C877" s="625"/>
      <c r="D877" s="625"/>
      <c r="E877" s="625"/>
      <c r="F877" s="625"/>
      <c r="G877" s="625"/>
      <c r="H877" s="625"/>
      <c r="I877" s="625"/>
      <c r="J877" s="626"/>
    </row>
    <row r="878" spans="1:10" ht="28.35" customHeight="1" x14ac:dyDescent="0.25">
      <c r="A878" s="627"/>
      <c r="B878" s="628"/>
      <c r="C878" s="628"/>
      <c r="D878" s="628"/>
      <c r="E878" s="628"/>
      <c r="F878" s="628"/>
      <c r="G878" s="628"/>
      <c r="H878" s="628"/>
      <c r="I878" s="628"/>
      <c r="J878" s="629"/>
    </row>
    <row r="879" spans="1:10" ht="28.35" customHeight="1" x14ac:dyDescent="0.25">
      <c r="A879" s="630"/>
      <c r="B879" s="631"/>
      <c r="C879" s="631"/>
      <c r="D879" s="631"/>
      <c r="E879" s="631"/>
      <c r="F879" s="631"/>
      <c r="G879" s="631"/>
      <c r="H879" s="631"/>
      <c r="I879" s="631"/>
      <c r="J879" s="632"/>
    </row>
    <row r="880" spans="1:10" ht="28.35" customHeight="1" x14ac:dyDescent="0.25"/>
    <row r="881" spans="1:10" ht="28.35" customHeight="1" x14ac:dyDescent="0.25"/>
    <row r="882" spans="1:10" ht="28.35" customHeight="1" x14ac:dyDescent="0.25"/>
    <row r="883" spans="1:10" ht="28.35" customHeight="1" x14ac:dyDescent="0.25"/>
    <row r="884" spans="1:10" ht="28.35" customHeight="1" x14ac:dyDescent="0.25">
      <c r="H884" s="633" t="s">
        <v>91</v>
      </c>
      <c r="I884" s="634">
        <f>+'PRE-FEST.'!D49</f>
        <v>0</v>
      </c>
      <c r="J884" s="634"/>
    </row>
    <row r="885" spans="1:10" ht="28.35" customHeight="1" x14ac:dyDescent="0.25">
      <c r="H885" s="633"/>
      <c r="I885" s="634"/>
      <c r="J885" s="634"/>
    </row>
    <row r="886" spans="1:10" ht="28.35" customHeight="1" x14ac:dyDescent="0.25">
      <c r="H886" s="633"/>
      <c r="I886" s="634"/>
      <c r="J886" s="634"/>
    </row>
    <row r="887" spans="1:10" ht="28.35" customHeight="1" x14ac:dyDescent="0.25"/>
    <row r="888" spans="1:10" ht="28.35" customHeight="1" x14ac:dyDescent="0.25">
      <c r="A888" s="40" t="s">
        <v>92</v>
      </c>
      <c r="B888" s="40"/>
      <c r="C888" s="40"/>
      <c r="D888" s="461">
        <f>+PROSP.MENS.!N48</f>
        <v>0</v>
      </c>
      <c r="E888" s="40" t="s">
        <v>93</v>
      </c>
      <c r="F888" s="40"/>
      <c r="G888" s="40"/>
      <c r="H888" s="145">
        <f>+H14</f>
        <v>45016</v>
      </c>
      <c r="I888" s="40" t="s">
        <v>94</v>
      </c>
      <c r="J888" s="40"/>
    </row>
    <row r="889" spans="1:10" ht="28.35" customHeight="1" x14ac:dyDescent="0.25">
      <c r="A889" s="40"/>
      <c r="B889" s="40"/>
      <c r="C889" s="40"/>
      <c r="D889" s="40"/>
      <c r="E889" s="40"/>
      <c r="F889" s="40"/>
      <c r="G889" s="40"/>
      <c r="H889" s="40"/>
      <c r="I889" s="40"/>
      <c r="J889" s="40"/>
    </row>
    <row r="890" spans="1:10" ht="28.35" customHeight="1" x14ac:dyDescent="0.25">
      <c r="A890" s="40" t="s">
        <v>95</v>
      </c>
      <c r="B890" s="40"/>
      <c r="C890" s="40"/>
      <c r="D890" s="40"/>
      <c r="E890" s="40"/>
      <c r="F890" s="40"/>
      <c r="G890" s="40"/>
      <c r="H890" s="40"/>
      <c r="I890" s="40"/>
      <c r="J890" s="40"/>
    </row>
    <row r="891" spans="1:10" ht="28.35" customHeight="1" x14ac:dyDescent="0.25">
      <c r="A891" s="40"/>
      <c r="B891" s="40"/>
      <c r="C891" s="40"/>
      <c r="D891" s="40"/>
      <c r="E891" s="40"/>
      <c r="F891" s="40"/>
      <c r="G891" s="40"/>
      <c r="H891" s="40"/>
      <c r="I891" s="40"/>
      <c r="J891" s="40"/>
    </row>
    <row r="892" spans="1:10" ht="28.35" customHeight="1" x14ac:dyDescent="0.25">
      <c r="A892" s="40"/>
      <c r="B892" s="40"/>
      <c r="C892" s="40"/>
      <c r="D892" s="40"/>
      <c r="E892" s="40"/>
      <c r="F892" s="40"/>
      <c r="G892" s="40"/>
      <c r="H892" s="40"/>
      <c r="I892" s="40"/>
      <c r="J892" s="40"/>
    </row>
    <row r="893" spans="1:10" ht="28.35" customHeight="1" x14ac:dyDescent="0.25">
      <c r="A893" s="40"/>
      <c r="B893" s="40"/>
      <c r="C893" s="40"/>
      <c r="D893" s="40"/>
      <c r="E893" s="40"/>
      <c r="F893" s="40"/>
      <c r="G893" s="40"/>
      <c r="H893" s="40"/>
      <c r="I893" s="40"/>
      <c r="J893" s="40"/>
    </row>
    <row r="894" spans="1:10" ht="28.35" customHeight="1" x14ac:dyDescent="0.25">
      <c r="A894" s="40"/>
      <c r="B894" s="40"/>
      <c r="C894" s="40"/>
      <c r="D894" s="40"/>
      <c r="E894" s="40"/>
      <c r="F894" s="40"/>
      <c r="G894" s="40"/>
      <c r="H894" s="40"/>
      <c r="I894" s="40"/>
      <c r="J894" s="40"/>
    </row>
    <row r="895" spans="1:10" ht="28.35" customHeight="1" x14ac:dyDescent="0.25"/>
    <row r="896" spans="1:10" ht="28.35" customHeight="1" x14ac:dyDescent="0.25"/>
    <row r="897" spans="1:10" ht="28.35" customHeight="1" x14ac:dyDescent="0.25">
      <c r="B897" s="40" t="s">
        <v>96</v>
      </c>
      <c r="C897" s="40"/>
      <c r="D897" s="40"/>
      <c r="E897" s="40"/>
      <c r="F897" s="40"/>
      <c r="G897" s="40"/>
      <c r="H897" s="40" t="s">
        <v>97</v>
      </c>
      <c r="I897" s="40"/>
      <c r="J897" s="40"/>
    </row>
    <row r="898" spans="1:10" ht="28.35" customHeight="1" x14ac:dyDescent="0.25"/>
    <row r="899" spans="1:10" ht="28.35" customHeight="1" x14ac:dyDescent="0.25"/>
    <row r="900" spans="1:10" ht="28.35" customHeight="1" x14ac:dyDescent="0.25">
      <c r="A900" s="624" t="s">
        <v>139</v>
      </c>
      <c r="B900" s="625"/>
      <c r="C900" s="625"/>
      <c r="D900" s="625"/>
      <c r="E900" s="625"/>
      <c r="F900" s="625"/>
      <c r="G900" s="625"/>
      <c r="H900" s="625"/>
      <c r="I900" s="625"/>
      <c r="J900" s="626"/>
    </row>
    <row r="901" spans="1:10" ht="28.35" customHeight="1" x14ac:dyDescent="0.25">
      <c r="A901" s="627"/>
      <c r="B901" s="628"/>
      <c r="C901" s="628"/>
      <c r="D901" s="628"/>
      <c r="E901" s="628"/>
      <c r="F901" s="628"/>
      <c r="G901" s="628"/>
      <c r="H901" s="628"/>
      <c r="I901" s="628"/>
      <c r="J901" s="629"/>
    </row>
    <row r="902" spans="1:10" ht="28.35" customHeight="1" x14ac:dyDescent="0.25">
      <c r="A902" s="630"/>
      <c r="B902" s="631"/>
      <c r="C902" s="631"/>
      <c r="D902" s="631"/>
      <c r="E902" s="631"/>
      <c r="F902" s="631"/>
      <c r="G902" s="631"/>
      <c r="H902" s="631"/>
      <c r="I902" s="631"/>
      <c r="J902" s="632"/>
    </row>
    <row r="903" spans="1:10" ht="28.35" customHeight="1" x14ac:dyDescent="0.25"/>
    <row r="904" spans="1:10" ht="28.35" customHeight="1" x14ac:dyDescent="0.25"/>
    <row r="905" spans="1:10" ht="28.35" customHeight="1" x14ac:dyDescent="0.25"/>
    <row r="906" spans="1:10" ht="28.35" customHeight="1" x14ac:dyDescent="0.25"/>
    <row r="907" spans="1:10" ht="28.35" customHeight="1" x14ac:dyDescent="0.25">
      <c r="H907" s="633" t="s">
        <v>91</v>
      </c>
      <c r="I907" s="634">
        <f>+'PRE-FEST.'!D50</f>
        <v>0</v>
      </c>
      <c r="J907" s="634"/>
    </row>
    <row r="908" spans="1:10" ht="28.35" customHeight="1" x14ac:dyDescent="0.25">
      <c r="H908" s="633"/>
      <c r="I908" s="634"/>
      <c r="J908" s="634"/>
    </row>
    <row r="909" spans="1:10" ht="28.35" customHeight="1" x14ac:dyDescent="0.25">
      <c r="H909" s="633"/>
      <c r="I909" s="634"/>
      <c r="J909" s="634"/>
    </row>
    <row r="910" spans="1:10" ht="28.35" customHeight="1" x14ac:dyDescent="0.25"/>
    <row r="911" spans="1:10" ht="28.35" customHeight="1" x14ac:dyDescent="0.25">
      <c r="A911" s="40" t="s">
        <v>92</v>
      </c>
      <c r="B911" s="40"/>
      <c r="C911" s="40"/>
      <c r="D911" s="461">
        <f>+PROSP.MENS.!N49</f>
        <v>0</v>
      </c>
      <c r="E911" s="40" t="s">
        <v>93</v>
      </c>
      <c r="F911" s="40"/>
      <c r="G911" s="40"/>
      <c r="H911" s="145">
        <f>+H14</f>
        <v>45016</v>
      </c>
      <c r="I911" s="40" t="s">
        <v>94</v>
      </c>
      <c r="J911" s="40"/>
    </row>
    <row r="912" spans="1:10" ht="28.35" customHeight="1" x14ac:dyDescent="0.25">
      <c r="A912" s="40"/>
      <c r="B912" s="40"/>
      <c r="C912" s="40"/>
      <c r="D912" s="40"/>
      <c r="E912" s="40"/>
      <c r="F912" s="40"/>
      <c r="G912" s="40"/>
      <c r="H912" s="40"/>
      <c r="I912" s="40"/>
      <c r="J912" s="40"/>
    </row>
    <row r="913" spans="1:10" ht="28.35" customHeight="1" x14ac:dyDescent="0.25">
      <c r="A913" s="40" t="s">
        <v>95</v>
      </c>
      <c r="B913" s="40"/>
      <c r="C913" s="40"/>
      <c r="D913" s="40"/>
      <c r="E913" s="40"/>
      <c r="F913" s="40"/>
      <c r="G913" s="40"/>
      <c r="H913" s="40"/>
      <c r="I913" s="40"/>
      <c r="J913" s="40"/>
    </row>
    <row r="914" spans="1:10" ht="28.35" customHeight="1" x14ac:dyDescent="0.25">
      <c r="A914" s="40"/>
      <c r="B914" s="40"/>
      <c r="C914" s="40"/>
      <c r="D914" s="40"/>
      <c r="E914" s="40"/>
      <c r="F914" s="40"/>
      <c r="G914" s="40"/>
      <c r="H914" s="40"/>
      <c r="I914" s="40"/>
      <c r="J914" s="40"/>
    </row>
    <row r="915" spans="1:10" ht="28.35" customHeight="1" x14ac:dyDescent="0.25">
      <c r="A915" s="40"/>
      <c r="B915" s="40"/>
      <c r="C915" s="40"/>
      <c r="D915" s="40"/>
      <c r="E915" s="40"/>
      <c r="F915" s="40"/>
      <c r="G915" s="40"/>
      <c r="H915" s="40"/>
      <c r="I915" s="40"/>
      <c r="J915" s="40"/>
    </row>
    <row r="916" spans="1:10" ht="28.35" customHeight="1" x14ac:dyDescent="0.25">
      <c r="A916" s="40"/>
      <c r="B916" s="40"/>
      <c r="C916" s="40"/>
      <c r="D916" s="40"/>
      <c r="E916" s="40"/>
      <c r="F916" s="40"/>
      <c r="G916" s="40"/>
      <c r="H916" s="40"/>
      <c r="I916" s="40"/>
      <c r="J916" s="40"/>
    </row>
    <row r="917" spans="1:10" ht="28.35" customHeight="1" x14ac:dyDescent="0.25">
      <c r="A917" s="40"/>
      <c r="B917" s="40"/>
      <c r="C917" s="40"/>
      <c r="D917" s="40"/>
      <c r="E917" s="40"/>
      <c r="F917" s="40"/>
      <c r="G917" s="40"/>
      <c r="H917" s="40"/>
      <c r="I917" s="40"/>
      <c r="J917" s="40"/>
    </row>
    <row r="918" spans="1:10" ht="28.35" customHeight="1" x14ac:dyDescent="0.25"/>
    <row r="919" spans="1:10" ht="28.35" customHeight="1" x14ac:dyDescent="0.25"/>
    <row r="920" spans="1:10" ht="28.35" customHeight="1" x14ac:dyDescent="0.25">
      <c r="B920" s="40" t="s">
        <v>96</v>
      </c>
      <c r="C920" s="40"/>
      <c r="D920" s="40"/>
      <c r="E920" s="40"/>
      <c r="F920" s="40"/>
      <c r="G920" s="40"/>
      <c r="H920" s="40" t="s">
        <v>97</v>
      </c>
      <c r="I920" s="40"/>
      <c r="J920" s="40"/>
    </row>
    <row r="921" spans="1:10" ht="28.35" customHeight="1" x14ac:dyDescent="0.25"/>
    <row r="922" spans="1:10" ht="28.35" customHeight="1" x14ac:dyDescent="0.25"/>
    <row r="923" spans="1:10" ht="28.35" customHeight="1" x14ac:dyDescent="0.25">
      <c r="A923" s="624" t="s">
        <v>139</v>
      </c>
      <c r="B923" s="625"/>
      <c r="C923" s="625"/>
      <c r="D923" s="625"/>
      <c r="E923" s="625"/>
      <c r="F923" s="625"/>
      <c r="G923" s="625"/>
      <c r="H923" s="625"/>
      <c r="I923" s="625"/>
      <c r="J923" s="626"/>
    </row>
    <row r="924" spans="1:10" ht="28.35" customHeight="1" x14ac:dyDescent="0.25">
      <c r="A924" s="627"/>
      <c r="B924" s="628"/>
      <c r="C924" s="628"/>
      <c r="D924" s="628"/>
      <c r="E924" s="628"/>
      <c r="F924" s="628"/>
      <c r="G924" s="628"/>
      <c r="H924" s="628"/>
      <c r="I924" s="628"/>
      <c r="J924" s="629"/>
    </row>
    <row r="925" spans="1:10" ht="28.35" customHeight="1" x14ac:dyDescent="0.25">
      <c r="A925" s="630"/>
      <c r="B925" s="631"/>
      <c r="C925" s="631"/>
      <c r="D925" s="631"/>
      <c r="E925" s="631"/>
      <c r="F925" s="631"/>
      <c r="G925" s="631"/>
      <c r="H925" s="631"/>
      <c r="I925" s="631"/>
      <c r="J925" s="632"/>
    </row>
    <row r="926" spans="1:10" ht="28.35" customHeight="1" x14ac:dyDescent="0.25"/>
    <row r="927" spans="1:10" ht="28.35" customHeight="1" x14ac:dyDescent="0.25"/>
    <row r="928" spans="1:10" ht="28.35" customHeight="1" x14ac:dyDescent="0.25"/>
    <row r="929" spans="1:10" ht="28.35" customHeight="1" x14ac:dyDescent="0.25"/>
    <row r="930" spans="1:10" ht="28.35" customHeight="1" x14ac:dyDescent="0.25">
      <c r="H930" s="633" t="s">
        <v>91</v>
      </c>
      <c r="I930" s="634">
        <f>+'PRE-FEST.'!D51</f>
        <v>0</v>
      </c>
      <c r="J930" s="634"/>
    </row>
    <row r="931" spans="1:10" ht="28.35" customHeight="1" x14ac:dyDescent="0.25">
      <c r="H931" s="633"/>
      <c r="I931" s="634"/>
      <c r="J931" s="634"/>
    </row>
    <row r="932" spans="1:10" ht="28.35" customHeight="1" x14ac:dyDescent="0.25">
      <c r="H932" s="633"/>
      <c r="I932" s="634"/>
      <c r="J932" s="634"/>
    </row>
    <row r="933" spans="1:10" ht="28.35" customHeight="1" x14ac:dyDescent="0.25"/>
    <row r="934" spans="1:10" ht="28.35" customHeight="1" x14ac:dyDescent="0.25">
      <c r="A934" s="40" t="s">
        <v>92</v>
      </c>
      <c r="B934" s="40"/>
      <c r="C934" s="40"/>
      <c r="D934" s="461">
        <f>+PROSP.MENS.!N50</f>
        <v>0</v>
      </c>
      <c r="E934" s="40" t="s">
        <v>93</v>
      </c>
      <c r="F934" s="40"/>
      <c r="G934" s="40"/>
      <c r="H934" s="145">
        <f>+H14</f>
        <v>45016</v>
      </c>
      <c r="I934" s="40" t="s">
        <v>94</v>
      </c>
      <c r="J934" s="40"/>
    </row>
    <row r="935" spans="1:10" ht="28.35" customHeight="1" x14ac:dyDescent="0.25">
      <c r="A935" s="40"/>
      <c r="B935" s="40"/>
      <c r="C935" s="40"/>
      <c r="D935" s="40"/>
      <c r="E935" s="40"/>
      <c r="F935" s="40"/>
      <c r="G935" s="40"/>
      <c r="H935" s="40"/>
      <c r="I935" s="40"/>
      <c r="J935" s="40"/>
    </row>
    <row r="936" spans="1:10" ht="28.35" customHeight="1" x14ac:dyDescent="0.25">
      <c r="A936" s="40" t="s">
        <v>95</v>
      </c>
      <c r="B936" s="40"/>
      <c r="C936" s="40"/>
      <c r="D936" s="40"/>
      <c r="E936" s="40"/>
      <c r="F936" s="40"/>
      <c r="G936" s="40"/>
      <c r="H936" s="40"/>
      <c r="I936" s="40"/>
      <c r="J936" s="40"/>
    </row>
    <row r="937" spans="1:10" ht="28.35" customHeight="1" x14ac:dyDescent="0.25">
      <c r="A937" s="40"/>
      <c r="B937" s="40"/>
      <c r="C937" s="40"/>
      <c r="D937" s="40"/>
      <c r="E937" s="40"/>
      <c r="F937" s="40"/>
      <c r="G937" s="40"/>
      <c r="H937" s="40"/>
      <c r="I937" s="40"/>
      <c r="J937" s="40"/>
    </row>
    <row r="938" spans="1:10" ht="28.35" customHeight="1" x14ac:dyDescent="0.25">
      <c r="A938" s="40"/>
      <c r="B938" s="40"/>
      <c r="C938" s="40"/>
      <c r="D938" s="40"/>
      <c r="E938" s="40"/>
      <c r="F938" s="40"/>
      <c r="G938" s="40"/>
      <c r="H938" s="40"/>
      <c r="I938" s="40"/>
      <c r="J938" s="40"/>
    </row>
    <row r="939" spans="1:10" ht="28.35" customHeight="1" x14ac:dyDescent="0.25">
      <c r="A939" s="40"/>
      <c r="B939" s="40"/>
      <c r="C939" s="40"/>
      <c r="D939" s="40"/>
      <c r="E939" s="40"/>
      <c r="F939" s="40"/>
      <c r="G939" s="40"/>
      <c r="H939" s="40"/>
      <c r="I939" s="40"/>
      <c r="J939" s="40"/>
    </row>
    <row r="940" spans="1:10" ht="28.35" customHeight="1" x14ac:dyDescent="0.25">
      <c r="A940" s="40"/>
      <c r="B940" s="40"/>
      <c r="C940" s="40"/>
      <c r="D940" s="40"/>
      <c r="E940" s="40"/>
      <c r="F940" s="40"/>
      <c r="G940" s="40"/>
      <c r="H940" s="40"/>
      <c r="I940" s="40"/>
      <c r="J940" s="40"/>
    </row>
    <row r="941" spans="1:10" ht="28.35" customHeight="1" x14ac:dyDescent="0.25"/>
    <row r="942" spans="1:10" ht="28.35" customHeight="1" x14ac:dyDescent="0.25"/>
    <row r="943" spans="1:10" ht="28.35" customHeight="1" x14ac:dyDescent="0.25">
      <c r="B943" s="40" t="s">
        <v>96</v>
      </c>
      <c r="C943" s="40"/>
      <c r="D943" s="40"/>
      <c r="E943" s="40"/>
      <c r="F943" s="40"/>
      <c r="G943" s="40"/>
      <c r="H943" s="40" t="s">
        <v>97</v>
      </c>
      <c r="I943" s="40"/>
      <c r="J943" s="40"/>
    </row>
    <row r="944" spans="1:10" ht="28.35" customHeight="1" x14ac:dyDescent="0.25"/>
    <row r="945" spans="1:10" ht="28.35" customHeight="1" x14ac:dyDescent="0.25"/>
    <row r="946" spans="1:10" ht="28.35" customHeight="1" x14ac:dyDescent="0.25">
      <c r="A946" s="624" t="s">
        <v>139</v>
      </c>
      <c r="B946" s="625"/>
      <c r="C946" s="625"/>
      <c r="D946" s="625"/>
      <c r="E946" s="625"/>
      <c r="F946" s="625"/>
      <c r="G946" s="625"/>
      <c r="H946" s="625"/>
      <c r="I946" s="625"/>
      <c r="J946" s="626"/>
    </row>
    <row r="947" spans="1:10" ht="28.35" customHeight="1" x14ac:dyDescent="0.25">
      <c r="A947" s="627"/>
      <c r="B947" s="628"/>
      <c r="C947" s="628"/>
      <c r="D947" s="628"/>
      <c r="E947" s="628"/>
      <c r="F947" s="628"/>
      <c r="G947" s="628"/>
      <c r="H947" s="628"/>
      <c r="I947" s="628"/>
      <c r="J947" s="629"/>
    </row>
    <row r="948" spans="1:10" ht="28.35" customHeight="1" x14ac:dyDescent="0.25">
      <c r="A948" s="630"/>
      <c r="B948" s="631"/>
      <c r="C948" s="631"/>
      <c r="D948" s="631"/>
      <c r="E948" s="631"/>
      <c r="F948" s="631"/>
      <c r="G948" s="631"/>
      <c r="H948" s="631"/>
      <c r="I948" s="631"/>
      <c r="J948" s="632"/>
    </row>
    <row r="949" spans="1:10" ht="28.35" customHeight="1" x14ac:dyDescent="0.25"/>
    <row r="950" spans="1:10" ht="28.35" customHeight="1" x14ac:dyDescent="0.25"/>
    <row r="951" spans="1:10" ht="28.35" customHeight="1" x14ac:dyDescent="0.25"/>
    <row r="952" spans="1:10" ht="28.35" customHeight="1" x14ac:dyDescent="0.25"/>
    <row r="953" spans="1:10" ht="28.35" customHeight="1" x14ac:dyDescent="0.25">
      <c r="H953" s="633" t="s">
        <v>91</v>
      </c>
      <c r="I953" s="634">
        <f>+'PRE-FEST.'!D52</f>
        <v>0</v>
      </c>
      <c r="J953" s="634"/>
    </row>
    <row r="954" spans="1:10" ht="28.35" customHeight="1" x14ac:dyDescent="0.25">
      <c r="H954" s="633"/>
      <c r="I954" s="634"/>
      <c r="J954" s="634"/>
    </row>
    <row r="955" spans="1:10" ht="28.35" customHeight="1" x14ac:dyDescent="0.25">
      <c r="H955" s="633"/>
      <c r="I955" s="634"/>
      <c r="J955" s="634"/>
    </row>
    <row r="956" spans="1:10" ht="28.35" customHeight="1" x14ac:dyDescent="0.25"/>
    <row r="957" spans="1:10" ht="28.35" customHeight="1" x14ac:dyDescent="0.25">
      <c r="A957" s="40" t="s">
        <v>92</v>
      </c>
      <c r="B957" s="40"/>
      <c r="C957" s="40"/>
      <c r="D957" s="461">
        <f>+PROSP.MENS.!N51</f>
        <v>0</v>
      </c>
      <c r="E957" s="40" t="s">
        <v>93</v>
      </c>
      <c r="F957" s="40"/>
      <c r="G957" s="40"/>
      <c r="H957" s="145">
        <f>+H14</f>
        <v>45016</v>
      </c>
      <c r="I957" s="40" t="s">
        <v>94</v>
      </c>
      <c r="J957" s="40"/>
    </row>
    <row r="958" spans="1:10" ht="28.35" customHeight="1" x14ac:dyDescent="0.25">
      <c r="A958" s="40"/>
      <c r="B958" s="40"/>
      <c r="C958" s="40"/>
      <c r="D958" s="40"/>
      <c r="E958" s="40"/>
      <c r="F958" s="40"/>
      <c r="G958" s="40"/>
      <c r="H958" s="40"/>
      <c r="I958" s="40"/>
      <c r="J958" s="40"/>
    </row>
    <row r="959" spans="1:10" ht="28.35" customHeight="1" x14ac:dyDescent="0.25">
      <c r="A959" s="40" t="s">
        <v>95</v>
      </c>
      <c r="B959" s="40"/>
      <c r="C959" s="40"/>
      <c r="D959" s="40"/>
      <c r="E959" s="40"/>
      <c r="F959" s="40"/>
      <c r="G959" s="40"/>
      <c r="H959" s="40"/>
      <c r="I959" s="40"/>
      <c r="J959" s="40"/>
    </row>
    <row r="960" spans="1:10" ht="28.35" customHeight="1" x14ac:dyDescent="0.25">
      <c r="A960" s="40"/>
      <c r="B960" s="40"/>
      <c r="C960" s="40"/>
      <c r="D960" s="40"/>
      <c r="E960" s="40"/>
      <c r="F960" s="40"/>
      <c r="G960" s="40"/>
      <c r="H960" s="40"/>
      <c r="I960" s="40"/>
      <c r="J960" s="40"/>
    </row>
    <row r="961" spans="1:10" ht="28.35" customHeight="1" x14ac:dyDescent="0.25">
      <c r="A961" s="40"/>
      <c r="B961" s="40"/>
      <c r="C961" s="40"/>
      <c r="D961" s="40"/>
      <c r="E961" s="40"/>
      <c r="F961" s="40"/>
      <c r="G961" s="40"/>
      <c r="H961" s="40"/>
      <c r="I961" s="40"/>
      <c r="J961" s="40"/>
    </row>
    <row r="962" spans="1:10" ht="28.35" customHeight="1" x14ac:dyDescent="0.25">
      <c r="A962" s="40"/>
      <c r="B962" s="40"/>
      <c r="C962" s="40"/>
      <c r="D962" s="40"/>
      <c r="E962" s="40"/>
      <c r="F962" s="40"/>
      <c r="G962" s="40"/>
      <c r="H962" s="40"/>
      <c r="I962" s="40"/>
      <c r="J962" s="40"/>
    </row>
    <row r="963" spans="1:10" ht="28.35" customHeight="1" x14ac:dyDescent="0.25">
      <c r="A963" s="40"/>
      <c r="B963" s="40"/>
      <c r="C963" s="40"/>
      <c r="D963" s="40"/>
      <c r="E963" s="40"/>
      <c r="F963" s="40"/>
      <c r="G963" s="40"/>
      <c r="H963" s="40"/>
      <c r="I963" s="40"/>
      <c r="J963" s="40"/>
    </row>
    <row r="964" spans="1:10" ht="28.35" customHeight="1" x14ac:dyDescent="0.25"/>
    <row r="965" spans="1:10" ht="28.35" customHeight="1" x14ac:dyDescent="0.25"/>
    <row r="966" spans="1:10" ht="28.35" customHeight="1" x14ac:dyDescent="0.25">
      <c r="B966" s="40" t="s">
        <v>96</v>
      </c>
      <c r="C966" s="40"/>
      <c r="D966" s="40"/>
      <c r="E966" s="40"/>
      <c r="F966" s="40"/>
      <c r="G966" s="40"/>
      <c r="H966" s="40" t="s">
        <v>97</v>
      </c>
      <c r="I966" s="40"/>
      <c r="J966" s="40"/>
    </row>
    <row r="967" spans="1:10" ht="28.35" customHeight="1" x14ac:dyDescent="0.25"/>
    <row r="968" spans="1:10" ht="28.35" customHeight="1" x14ac:dyDescent="0.25"/>
    <row r="969" spans="1:10" ht="28.35" customHeight="1" x14ac:dyDescent="0.25">
      <c r="A969" s="624" t="s">
        <v>139</v>
      </c>
      <c r="B969" s="625"/>
      <c r="C969" s="625"/>
      <c r="D969" s="625"/>
      <c r="E969" s="625"/>
      <c r="F969" s="625"/>
      <c r="G969" s="625"/>
      <c r="H969" s="625"/>
      <c r="I969" s="625"/>
      <c r="J969" s="626"/>
    </row>
    <row r="970" spans="1:10" ht="28.35" customHeight="1" x14ac:dyDescent="0.25">
      <c r="A970" s="627"/>
      <c r="B970" s="628"/>
      <c r="C970" s="628"/>
      <c r="D970" s="628"/>
      <c r="E970" s="628"/>
      <c r="F970" s="628"/>
      <c r="G970" s="628"/>
      <c r="H970" s="628"/>
      <c r="I970" s="628"/>
      <c r="J970" s="629"/>
    </row>
    <row r="971" spans="1:10" ht="28.35" customHeight="1" x14ac:dyDescent="0.25">
      <c r="A971" s="630"/>
      <c r="B971" s="631"/>
      <c r="C971" s="631"/>
      <c r="D971" s="631"/>
      <c r="E971" s="631"/>
      <c r="F971" s="631"/>
      <c r="G971" s="631"/>
      <c r="H971" s="631"/>
      <c r="I971" s="631"/>
      <c r="J971" s="632"/>
    </row>
    <row r="972" spans="1:10" ht="28.35" customHeight="1" x14ac:dyDescent="0.25"/>
    <row r="973" spans="1:10" ht="28.35" customHeight="1" x14ac:dyDescent="0.25"/>
    <row r="974" spans="1:10" ht="28.35" customHeight="1" x14ac:dyDescent="0.25"/>
    <row r="975" spans="1:10" ht="28.35" customHeight="1" x14ac:dyDescent="0.25"/>
    <row r="976" spans="1:10" ht="28.35" customHeight="1" x14ac:dyDescent="0.25">
      <c r="H976" s="633" t="s">
        <v>91</v>
      </c>
      <c r="I976" s="634">
        <f>+'PRE-FEST.'!D53</f>
        <v>0</v>
      </c>
      <c r="J976" s="634"/>
    </row>
    <row r="977" spans="1:10" ht="28.35" customHeight="1" x14ac:dyDescent="0.25">
      <c r="H977" s="633"/>
      <c r="I977" s="634"/>
      <c r="J977" s="634"/>
    </row>
    <row r="978" spans="1:10" ht="28.35" customHeight="1" x14ac:dyDescent="0.25">
      <c r="H978" s="633"/>
      <c r="I978" s="634"/>
      <c r="J978" s="634"/>
    </row>
    <row r="979" spans="1:10" ht="28.35" customHeight="1" x14ac:dyDescent="0.25"/>
    <row r="980" spans="1:10" ht="28.35" customHeight="1" x14ac:dyDescent="0.25">
      <c r="A980" s="40" t="s">
        <v>92</v>
      </c>
      <c r="B980" s="40"/>
      <c r="C980" s="40"/>
      <c r="D980" s="461">
        <f>+PROSP.MENS.!N52</f>
        <v>0</v>
      </c>
      <c r="E980" s="40" t="s">
        <v>93</v>
      </c>
      <c r="F980" s="40"/>
      <c r="G980" s="40"/>
      <c r="H980" s="145">
        <f>+H14</f>
        <v>45016</v>
      </c>
      <c r="I980" s="40" t="s">
        <v>94</v>
      </c>
      <c r="J980" s="40"/>
    </row>
    <row r="981" spans="1:10" ht="28.35" customHeight="1" x14ac:dyDescent="0.25">
      <c r="A981" s="40"/>
      <c r="B981" s="40"/>
      <c r="C981" s="40"/>
      <c r="D981" s="40"/>
      <c r="E981" s="40"/>
      <c r="F981" s="40"/>
      <c r="G981" s="40"/>
      <c r="H981" s="40"/>
      <c r="I981" s="40"/>
      <c r="J981" s="40"/>
    </row>
    <row r="982" spans="1:10" ht="28.35" customHeight="1" x14ac:dyDescent="0.25">
      <c r="A982" s="40" t="s">
        <v>95</v>
      </c>
      <c r="B982" s="40"/>
      <c r="C982" s="40"/>
      <c r="D982" s="40"/>
      <c r="E982" s="40"/>
      <c r="F982" s="40"/>
      <c r="G982" s="40"/>
      <c r="H982" s="40"/>
      <c r="I982" s="40"/>
      <c r="J982" s="40"/>
    </row>
    <row r="983" spans="1:10" ht="28.35" customHeight="1" x14ac:dyDescent="0.25">
      <c r="A983" s="40"/>
      <c r="B983" s="40"/>
      <c r="C983" s="40"/>
      <c r="D983" s="40"/>
      <c r="E983" s="40"/>
      <c r="F983" s="40"/>
      <c r="G983" s="40"/>
      <c r="H983" s="40"/>
      <c r="I983" s="40"/>
      <c r="J983" s="40"/>
    </row>
    <row r="984" spans="1:10" ht="28.35" customHeight="1" x14ac:dyDescent="0.25">
      <c r="A984" s="40"/>
      <c r="B984" s="40"/>
      <c r="C984" s="40"/>
      <c r="D984" s="40"/>
      <c r="E984" s="40"/>
      <c r="F984" s="40"/>
      <c r="G984" s="40"/>
      <c r="H984" s="40"/>
      <c r="I984" s="40"/>
      <c r="J984" s="40"/>
    </row>
    <row r="985" spans="1:10" ht="28.35" customHeight="1" x14ac:dyDescent="0.25">
      <c r="A985" s="40"/>
      <c r="B985" s="40"/>
      <c r="C985" s="40"/>
      <c r="D985" s="40"/>
      <c r="E985" s="40"/>
      <c r="F985" s="40"/>
      <c r="G985" s="40"/>
      <c r="H985" s="40"/>
      <c r="I985" s="40"/>
      <c r="J985" s="40"/>
    </row>
    <row r="986" spans="1:10" ht="28.35" customHeight="1" x14ac:dyDescent="0.25">
      <c r="A986" s="40"/>
      <c r="B986" s="40"/>
      <c r="C986" s="40"/>
      <c r="D986" s="40"/>
      <c r="E986" s="40"/>
      <c r="F986" s="40"/>
      <c r="G986" s="40"/>
      <c r="H986" s="40"/>
      <c r="I986" s="40"/>
      <c r="J986" s="40"/>
    </row>
    <row r="987" spans="1:10" ht="28.35" customHeight="1" x14ac:dyDescent="0.25"/>
    <row r="988" spans="1:10" ht="28.35" customHeight="1" x14ac:dyDescent="0.25"/>
    <row r="989" spans="1:10" ht="28.35" customHeight="1" x14ac:dyDescent="0.25">
      <c r="B989" s="40" t="s">
        <v>96</v>
      </c>
      <c r="C989" s="40"/>
      <c r="D989" s="40"/>
      <c r="E989" s="40"/>
      <c r="F989" s="40"/>
      <c r="G989" s="40"/>
      <c r="H989" s="40" t="s">
        <v>97</v>
      </c>
      <c r="I989" s="40"/>
      <c r="J989" s="40"/>
    </row>
    <row r="990" spans="1:10" ht="28.35" customHeight="1" x14ac:dyDescent="0.25"/>
    <row r="991" spans="1:10" ht="28.35" customHeight="1" x14ac:dyDescent="0.25"/>
    <row r="992" spans="1:10" ht="28.35" customHeight="1" x14ac:dyDescent="0.25">
      <c r="A992" s="624" t="s">
        <v>139</v>
      </c>
      <c r="B992" s="625"/>
      <c r="C992" s="625"/>
      <c r="D992" s="625"/>
      <c r="E992" s="625"/>
      <c r="F992" s="625"/>
      <c r="G992" s="625"/>
      <c r="H992" s="625"/>
      <c r="I992" s="625"/>
      <c r="J992" s="626"/>
    </row>
    <row r="993" spans="1:10" ht="28.35" customHeight="1" x14ac:dyDescent="0.25">
      <c r="A993" s="627"/>
      <c r="B993" s="628"/>
      <c r="C993" s="628"/>
      <c r="D993" s="628"/>
      <c r="E993" s="628"/>
      <c r="F993" s="628"/>
      <c r="G993" s="628"/>
      <c r="H993" s="628"/>
      <c r="I993" s="628"/>
      <c r="J993" s="629"/>
    </row>
    <row r="994" spans="1:10" ht="28.35" customHeight="1" x14ac:dyDescent="0.25">
      <c r="A994" s="630"/>
      <c r="B994" s="631"/>
      <c r="C994" s="631"/>
      <c r="D994" s="631"/>
      <c r="E994" s="631"/>
      <c r="F994" s="631"/>
      <c r="G994" s="631"/>
      <c r="H994" s="631"/>
      <c r="I994" s="631"/>
      <c r="J994" s="632"/>
    </row>
    <row r="995" spans="1:10" ht="28.35" customHeight="1" x14ac:dyDescent="0.25"/>
    <row r="996" spans="1:10" ht="28.35" customHeight="1" x14ac:dyDescent="0.25"/>
    <row r="997" spans="1:10" ht="28.35" customHeight="1" x14ac:dyDescent="0.25"/>
    <row r="998" spans="1:10" ht="28.35" customHeight="1" x14ac:dyDescent="0.25"/>
    <row r="999" spans="1:10" ht="28.35" customHeight="1" x14ac:dyDescent="0.25">
      <c r="H999" s="633" t="s">
        <v>91</v>
      </c>
      <c r="I999" s="634">
        <f>+'PRE-FEST.'!D54</f>
        <v>0</v>
      </c>
      <c r="J999" s="634"/>
    </row>
    <row r="1000" spans="1:10" ht="28.35" customHeight="1" x14ac:dyDescent="0.25">
      <c r="H1000" s="633"/>
      <c r="I1000" s="634"/>
      <c r="J1000" s="634"/>
    </row>
    <row r="1001" spans="1:10" ht="28.35" customHeight="1" x14ac:dyDescent="0.25">
      <c r="H1001" s="633"/>
      <c r="I1001" s="634"/>
      <c r="J1001" s="634"/>
    </row>
    <row r="1002" spans="1:10" ht="28.35" customHeight="1" x14ac:dyDescent="0.25"/>
    <row r="1003" spans="1:10" ht="28.35" customHeight="1" x14ac:dyDescent="0.25">
      <c r="A1003" s="40" t="s">
        <v>92</v>
      </c>
      <c r="B1003" s="40"/>
      <c r="C1003" s="40"/>
      <c r="D1003" s="461">
        <f>+PROSP.MENS.!N53</f>
        <v>0</v>
      </c>
      <c r="E1003" s="40" t="s">
        <v>93</v>
      </c>
      <c r="F1003" s="40"/>
      <c r="G1003" s="40"/>
      <c r="H1003" s="145">
        <f>+H14</f>
        <v>45016</v>
      </c>
      <c r="I1003" s="40" t="s">
        <v>94</v>
      </c>
      <c r="J1003" s="40"/>
    </row>
    <row r="1004" spans="1:10" ht="28.35" customHeight="1" x14ac:dyDescent="0.25">
      <c r="A1004" s="40"/>
      <c r="B1004" s="40"/>
      <c r="C1004" s="40"/>
      <c r="D1004" s="40"/>
      <c r="E1004" s="40"/>
      <c r="F1004" s="40"/>
      <c r="G1004" s="40"/>
      <c r="H1004" s="40"/>
      <c r="I1004" s="40"/>
      <c r="J1004" s="40"/>
    </row>
    <row r="1005" spans="1:10" ht="28.35" customHeight="1" x14ac:dyDescent="0.25">
      <c r="A1005" s="40" t="s">
        <v>95</v>
      </c>
      <c r="B1005" s="40"/>
      <c r="C1005" s="40"/>
      <c r="D1005" s="40"/>
      <c r="E1005" s="40"/>
      <c r="F1005" s="40"/>
      <c r="G1005" s="40"/>
      <c r="H1005" s="40"/>
      <c r="I1005" s="40"/>
      <c r="J1005" s="40"/>
    </row>
    <row r="1006" spans="1:10" ht="28.35" customHeight="1" x14ac:dyDescent="0.25">
      <c r="A1006" s="40"/>
      <c r="B1006" s="40"/>
      <c r="C1006" s="40"/>
      <c r="D1006" s="40"/>
      <c r="E1006" s="40"/>
      <c r="F1006" s="40"/>
      <c r="G1006" s="40"/>
      <c r="H1006" s="40"/>
      <c r="I1006" s="40"/>
      <c r="J1006" s="40"/>
    </row>
    <row r="1007" spans="1:10" ht="28.35" customHeight="1" x14ac:dyDescent="0.25">
      <c r="A1007" s="40"/>
      <c r="B1007" s="40"/>
      <c r="C1007" s="40"/>
      <c r="D1007" s="40"/>
      <c r="E1007" s="40"/>
      <c r="F1007" s="40"/>
      <c r="G1007" s="40"/>
      <c r="H1007" s="40"/>
      <c r="I1007" s="40"/>
      <c r="J1007" s="40"/>
    </row>
    <row r="1008" spans="1:10" ht="28.35" customHeight="1" x14ac:dyDescent="0.25">
      <c r="A1008" s="40"/>
      <c r="B1008" s="40"/>
      <c r="C1008" s="40"/>
      <c r="D1008" s="40"/>
      <c r="E1008" s="40"/>
      <c r="F1008" s="40"/>
      <c r="G1008" s="40"/>
      <c r="H1008" s="40"/>
      <c r="I1008" s="40"/>
      <c r="J1008" s="40"/>
    </row>
    <row r="1009" spans="1:10" ht="28.35" customHeight="1" x14ac:dyDescent="0.25">
      <c r="A1009" s="40"/>
      <c r="B1009" s="40"/>
      <c r="C1009" s="40"/>
      <c r="D1009" s="40"/>
      <c r="E1009" s="40"/>
      <c r="F1009" s="40"/>
      <c r="G1009" s="40"/>
      <c r="H1009" s="40"/>
      <c r="I1009" s="40"/>
      <c r="J1009" s="40"/>
    </row>
    <row r="1010" spans="1:10" ht="28.35" customHeight="1" x14ac:dyDescent="0.25"/>
    <row r="1011" spans="1:10" ht="28.35" customHeight="1" x14ac:dyDescent="0.25"/>
    <row r="1012" spans="1:10" ht="28.35" customHeight="1" x14ac:dyDescent="0.25">
      <c r="B1012" s="40" t="s">
        <v>96</v>
      </c>
      <c r="C1012" s="40"/>
      <c r="D1012" s="40"/>
      <c r="E1012" s="40"/>
      <c r="F1012" s="40"/>
      <c r="G1012" s="40"/>
      <c r="H1012" s="40" t="s">
        <v>97</v>
      </c>
      <c r="I1012" s="40"/>
      <c r="J1012" s="40"/>
    </row>
    <row r="1013" spans="1:10" ht="28.35" customHeight="1" x14ac:dyDescent="0.25"/>
    <row r="1014" spans="1:10" ht="28.35" customHeight="1" x14ac:dyDescent="0.25"/>
    <row r="1015" spans="1:10" ht="28.35" customHeight="1" x14ac:dyDescent="0.25">
      <c r="A1015" s="624" t="s">
        <v>139</v>
      </c>
      <c r="B1015" s="625"/>
      <c r="C1015" s="625"/>
      <c r="D1015" s="625"/>
      <c r="E1015" s="625"/>
      <c r="F1015" s="625"/>
      <c r="G1015" s="625"/>
      <c r="H1015" s="625"/>
      <c r="I1015" s="625"/>
      <c r="J1015" s="626"/>
    </row>
    <row r="1016" spans="1:10" ht="28.35" customHeight="1" x14ac:dyDescent="0.25">
      <c r="A1016" s="627"/>
      <c r="B1016" s="628"/>
      <c r="C1016" s="628"/>
      <c r="D1016" s="628"/>
      <c r="E1016" s="628"/>
      <c r="F1016" s="628"/>
      <c r="G1016" s="628"/>
      <c r="H1016" s="628"/>
      <c r="I1016" s="628"/>
      <c r="J1016" s="629"/>
    </row>
    <row r="1017" spans="1:10" ht="28.35" customHeight="1" x14ac:dyDescent="0.25">
      <c r="A1017" s="630"/>
      <c r="B1017" s="631"/>
      <c r="C1017" s="631"/>
      <c r="D1017" s="631"/>
      <c r="E1017" s="631"/>
      <c r="F1017" s="631"/>
      <c r="G1017" s="631"/>
      <c r="H1017" s="631"/>
      <c r="I1017" s="631"/>
      <c r="J1017" s="632"/>
    </row>
    <row r="1018" spans="1:10" ht="28.35" customHeight="1" x14ac:dyDescent="0.25"/>
    <row r="1019" spans="1:10" ht="28.35" customHeight="1" x14ac:dyDescent="0.25"/>
    <row r="1020" spans="1:10" ht="28.35" customHeight="1" x14ac:dyDescent="0.25"/>
    <row r="1021" spans="1:10" ht="28.35" customHeight="1" x14ac:dyDescent="0.25"/>
    <row r="1022" spans="1:10" ht="28.35" customHeight="1" x14ac:dyDescent="0.25">
      <c r="H1022" s="633" t="s">
        <v>91</v>
      </c>
      <c r="I1022" s="634">
        <f>+'PRE-FEST.'!D55</f>
        <v>0</v>
      </c>
      <c r="J1022" s="634"/>
    </row>
    <row r="1023" spans="1:10" ht="28.35" customHeight="1" x14ac:dyDescent="0.25">
      <c r="H1023" s="633"/>
      <c r="I1023" s="634"/>
      <c r="J1023" s="634"/>
    </row>
    <row r="1024" spans="1:10" ht="28.35" customHeight="1" x14ac:dyDescent="0.25">
      <c r="H1024" s="633"/>
      <c r="I1024" s="634"/>
      <c r="J1024" s="634"/>
    </row>
    <row r="1025" spans="1:10" ht="28.35" customHeight="1" x14ac:dyDescent="0.25"/>
    <row r="1026" spans="1:10" ht="28.35" customHeight="1" x14ac:dyDescent="0.25">
      <c r="A1026" s="40" t="s">
        <v>92</v>
      </c>
      <c r="B1026" s="40"/>
      <c r="C1026" s="40"/>
      <c r="D1026" s="461">
        <f>+PROSP.MENS.!N54</f>
        <v>0</v>
      </c>
      <c r="E1026" s="40" t="s">
        <v>93</v>
      </c>
      <c r="F1026" s="40"/>
      <c r="G1026" s="40"/>
      <c r="H1026" s="145">
        <f>+H14</f>
        <v>45016</v>
      </c>
      <c r="I1026" s="40" t="s">
        <v>94</v>
      </c>
      <c r="J1026" s="40"/>
    </row>
    <row r="1027" spans="1:10" ht="28.35" customHeight="1" x14ac:dyDescent="0.25">
      <c r="A1027" s="40"/>
      <c r="B1027" s="40"/>
      <c r="C1027" s="40"/>
      <c r="D1027" s="40"/>
      <c r="E1027" s="40"/>
      <c r="F1027" s="40"/>
      <c r="G1027" s="40"/>
      <c r="H1027" s="40"/>
      <c r="I1027" s="40"/>
      <c r="J1027" s="40"/>
    </row>
    <row r="1028" spans="1:10" ht="28.35" customHeight="1" x14ac:dyDescent="0.25">
      <c r="A1028" s="40" t="s">
        <v>95</v>
      </c>
      <c r="B1028" s="40"/>
      <c r="C1028" s="40"/>
      <c r="D1028" s="40"/>
      <c r="E1028" s="40"/>
      <c r="F1028" s="40"/>
      <c r="G1028" s="40"/>
      <c r="H1028" s="40"/>
      <c r="I1028" s="40"/>
      <c r="J1028" s="40"/>
    </row>
    <row r="1029" spans="1:10" ht="28.35" customHeight="1" x14ac:dyDescent="0.25">
      <c r="A1029" s="40"/>
      <c r="B1029" s="40"/>
      <c r="C1029" s="40"/>
      <c r="D1029" s="40"/>
      <c r="E1029" s="40"/>
      <c r="F1029" s="40"/>
      <c r="G1029" s="40"/>
      <c r="H1029" s="40"/>
      <c r="I1029" s="40"/>
      <c r="J1029" s="40"/>
    </row>
    <row r="1030" spans="1:10" ht="28.35" customHeight="1" x14ac:dyDescent="0.25">
      <c r="A1030" s="40"/>
      <c r="B1030" s="40"/>
      <c r="C1030" s="40"/>
      <c r="D1030" s="40"/>
      <c r="E1030" s="40"/>
      <c r="F1030" s="40"/>
      <c r="G1030" s="40"/>
      <c r="H1030" s="40"/>
      <c r="I1030" s="40"/>
      <c r="J1030" s="40"/>
    </row>
    <row r="1031" spans="1:10" ht="28.35" customHeight="1" x14ac:dyDescent="0.25">
      <c r="A1031" s="40"/>
      <c r="B1031" s="40"/>
      <c r="C1031" s="40"/>
      <c r="D1031" s="40"/>
      <c r="E1031" s="40"/>
      <c r="F1031" s="40"/>
      <c r="G1031" s="40"/>
      <c r="H1031" s="40"/>
      <c r="I1031" s="40"/>
      <c r="J1031" s="40"/>
    </row>
    <row r="1032" spans="1:10" ht="28.35" customHeight="1" x14ac:dyDescent="0.25">
      <c r="A1032" s="40"/>
      <c r="B1032" s="40"/>
      <c r="C1032" s="40"/>
      <c r="D1032" s="40"/>
      <c r="E1032" s="40"/>
      <c r="F1032" s="40"/>
      <c r="G1032" s="40"/>
      <c r="H1032" s="40"/>
      <c r="I1032" s="40"/>
      <c r="J1032" s="40"/>
    </row>
    <row r="1033" spans="1:10" ht="28.35" customHeight="1" x14ac:dyDescent="0.25"/>
    <row r="1034" spans="1:10" ht="28.35" customHeight="1" x14ac:dyDescent="0.25"/>
    <row r="1035" spans="1:10" ht="28.35" customHeight="1" x14ac:dyDescent="0.25">
      <c r="B1035" s="40" t="s">
        <v>96</v>
      </c>
      <c r="C1035" s="40"/>
      <c r="D1035" s="40"/>
      <c r="E1035" s="40"/>
      <c r="F1035" s="40"/>
      <c r="G1035" s="40"/>
      <c r="H1035" s="40" t="s">
        <v>97</v>
      </c>
      <c r="I1035" s="40"/>
      <c r="J1035" s="40"/>
    </row>
    <row r="1036" spans="1:10" ht="28.35" customHeight="1" x14ac:dyDescent="0.25"/>
    <row r="1037" spans="1:10" ht="28.35" customHeight="1" x14ac:dyDescent="0.25"/>
    <row r="1038" spans="1:10" ht="28.35" customHeight="1" x14ac:dyDescent="0.25">
      <c r="A1038" s="624" t="s">
        <v>139</v>
      </c>
      <c r="B1038" s="625"/>
      <c r="C1038" s="625"/>
      <c r="D1038" s="625"/>
      <c r="E1038" s="625"/>
      <c r="F1038" s="625"/>
      <c r="G1038" s="625"/>
      <c r="H1038" s="625"/>
      <c r="I1038" s="625"/>
      <c r="J1038" s="626"/>
    </row>
    <row r="1039" spans="1:10" ht="28.35" customHeight="1" x14ac:dyDescent="0.25">
      <c r="A1039" s="627"/>
      <c r="B1039" s="628"/>
      <c r="C1039" s="628"/>
      <c r="D1039" s="628"/>
      <c r="E1039" s="628"/>
      <c r="F1039" s="628"/>
      <c r="G1039" s="628"/>
      <c r="H1039" s="628"/>
      <c r="I1039" s="628"/>
      <c r="J1039" s="629"/>
    </row>
    <row r="1040" spans="1:10" ht="28.35" customHeight="1" x14ac:dyDescent="0.25">
      <c r="A1040" s="630"/>
      <c r="B1040" s="631"/>
      <c r="C1040" s="631"/>
      <c r="D1040" s="631"/>
      <c r="E1040" s="631"/>
      <c r="F1040" s="631"/>
      <c r="G1040" s="631"/>
      <c r="H1040" s="631"/>
      <c r="I1040" s="631"/>
      <c r="J1040" s="632"/>
    </row>
    <row r="1041" spans="1:10" ht="28.35" customHeight="1" x14ac:dyDescent="0.25"/>
    <row r="1042" spans="1:10" ht="28.35" customHeight="1" x14ac:dyDescent="0.25"/>
    <row r="1043" spans="1:10" ht="28.35" customHeight="1" x14ac:dyDescent="0.25"/>
    <row r="1044" spans="1:10" ht="28.35" customHeight="1" x14ac:dyDescent="0.25"/>
    <row r="1045" spans="1:10" ht="28.35" customHeight="1" x14ac:dyDescent="0.25">
      <c r="H1045" s="633" t="s">
        <v>91</v>
      </c>
      <c r="I1045" s="634">
        <f>+'PRE-FEST.'!D56</f>
        <v>0</v>
      </c>
      <c r="J1045" s="634"/>
    </row>
    <row r="1046" spans="1:10" ht="28.35" customHeight="1" x14ac:dyDescent="0.25">
      <c r="H1046" s="633"/>
      <c r="I1046" s="634"/>
      <c r="J1046" s="634"/>
    </row>
    <row r="1047" spans="1:10" ht="28.35" customHeight="1" x14ac:dyDescent="0.25">
      <c r="H1047" s="633"/>
      <c r="I1047" s="634"/>
      <c r="J1047" s="634"/>
    </row>
    <row r="1048" spans="1:10" ht="28.35" customHeight="1" x14ac:dyDescent="0.25"/>
    <row r="1049" spans="1:10" ht="28.35" customHeight="1" x14ac:dyDescent="0.25">
      <c r="A1049" s="40" t="s">
        <v>92</v>
      </c>
      <c r="B1049" s="40"/>
      <c r="C1049" s="40"/>
      <c r="D1049" s="461">
        <f>+PROSP.MENS.!N55</f>
        <v>0</v>
      </c>
      <c r="E1049" s="40" t="s">
        <v>93</v>
      </c>
      <c r="F1049" s="40"/>
      <c r="G1049" s="40"/>
      <c r="H1049" s="145">
        <f>+H14</f>
        <v>45016</v>
      </c>
      <c r="I1049" s="40" t="s">
        <v>94</v>
      </c>
      <c r="J1049" s="40"/>
    </row>
    <row r="1050" spans="1:10" ht="28.35" customHeight="1" x14ac:dyDescent="0.25">
      <c r="A1050" s="40"/>
      <c r="B1050" s="40"/>
      <c r="C1050" s="40"/>
      <c r="D1050" s="40"/>
      <c r="E1050" s="40"/>
      <c r="F1050" s="40"/>
      <c r="G1050" s="40"/>
      <c r="H1050" s="40"/>
      <c r="I1050" s="40"/>
      <c r="J1050" s="40"/>
    </row>
    <row r="1051" spans="1:10" ht="28.35" customHeight="1" x14ac:dyDescent="0.25">
      <c r="A1051" s="40" t="s">
        <v>95</v>
      </c>
      <c r="B1051" s="40"/>
      <c r="C1051" s="40"/>
      <c r="D1051" s="40"/>
      <c r="E1051" s="40"/>
      <c r="F1051" s="40"/>
      <c r="G1051" s="40"/>
      <c r="H1051" s="40"/>
      <c r="I1051" s="40"/>
      <c r="J1051" s="40"/>
    </row>
    <row r="1052" spans="1:10" ht="28.35" customHeight="1" x14ac:dyDescent="0.25">
      <c r="A1052" s="40"/>
      <c r="B1052" s="40"/>
      <c r="C1052" s="40"/>
      <c r="D1052" s="40"/>
      <c r="E1052" s="40"/>
      <c r="F1052" s="40"/>
      <c r="G1052" s="40"/>
      <c r="H1052" s="40"/>
      <c r="I1052" s="40"/>
      <c r="J1052" s="40"/>
    </row>
    <row r="1053" spans="1:10" ht="28.35" customHeight="1" x14ac:dyDescent="0.25">
      <c r="A1053" s="40"/>
      <c r="B1053" s="40"/>
      <c r="C1053" s="40"/>
      <c r="D1053" s="40"/>
      <c r="E1053" s="40"/>
      <c r="F1053" s="40"/>
      <c r="G1053" s="40"/>
      <c r="H1053" s="40"/>
      <c r="I1053" s="40"/>
      <c r="J1053" s="40"/>
    </row>
    <row r="1054" spans="1:10" ht="28.35" customHeight="1" x14ac:dyDescent="0.25">
      <c r="A1054" s="40"/>
      <c r="B1054" s="40"/>
      <c r="C1054" s="40"/>
      <c r="D1054" s="40"/>
      <c r="E1054" s="40"/>
      <c r="F1054" s="40"/>
      <c r="G1054" s="40"/>
      <c r="H1054" s="40"/>
      <c r="I1054" s="40"/>
      <c r="J1054" s="40"/>
    </row>
    <row r="1055" spans="1:10" ht="28.35" customHeight="1" x14ac:dyDescent="0.25">
      <c r="A1055" s="40"/>
      <c r="B1055" s="40"/>
      <c r="C1055" s="40"/>
      <c r="D1055" s="40"/>
      <c r="E1055" s="40"/>
      <c r="F1055" s="40"/>
      <c r="G1055" s="40"/>
      <c r="H1055" s="40"/>
      <c r="I1055" s="40"/>
      <c r="J1055" s="40"/>
    </row>
    <row r="1056" spans="1:10" ht="28.35" customHeight="1" x14ac:dyDescent="0.25"/>
    <row r="1057" spans="1:10" ht="28.35" customHeight="1" x14ac:dyDescent="0.25"/>
    <row r="1058" spans="1:10" ht="28.35" customHeight="1" x14ac:dyDescent="0.25">
      <c r="B1058" s="40" t="s">
        <v>96</v>
      </c>
      <c r="C1058" s="40"/>
      <c r="D1058" s="40"/>
      <c r="E1058" s="40"/>
      <c r="F1058" s="40"/>
      <c r="G1058" s="40"/>
      <c r="H1058" s="40" t="s">
        <v>97</v>
      </c>
      <c r="I1058" s="40"/>
      <c r="J1058" s="40"/>
    </row>
    <row r="1059" spans="1:10" ht="28.35" customHeight="1" x14ac:dyDescent="0.25"/>
    <row r="1060" spans="1:10" ht="28.35" customHeight="1" x14ac:dyDescent="0.25"/>
    <row r="1061" spans="1:10" ht="28.35" customHeight="1" x14ac:dyDescent="0.25">
      <c r="A1061" s="624" t="s">
        <v>139</v>
      </c>
      <c r="B1061" s="625"/>
      <c r="C1061" s="625"/>
      <c r="D1061" s="625"/>
      <c r="E1061" s="625"/>
      <c r="F1061" s="625"/>
      <c r="G1061" s="625"/>
      <c r="H1061" s="625"/>
      <c r="I1061" s="625"/>
      <c r="J1061" s="626"/>
    </row>
    <row r="1062" spans="1:10" ht="28.35" customHeight="1" x14ac:dyDescent="0.25">
      <c r="A1062" s="627"/>
      <c r="B1062" s="628"/>
      <c r="C1062" s="628"/>
      <c r="D1062" s="628"/>
      <c r="E1062" s="628"/>
      <c r="F1062" s="628"/>
      <c r="G1062" s="628"/>
      <c r="H1062" s="628"/>
      <c r="I1062" s="628"/>
      <c r="J1062" s="629"/>
    </row>
    <row r="1063" spans="1:10" ht="28.35" customHeight="1" x14ac:dyDescent="0.25">
      <c r="A1063" s="630"/>
      <c r="B1063" s="631"/>
      <c r="C1063" s="631"/>
      <c r="D1063" s="631"/>
      <c r="E1063" s="631"/>
      <c r="F1063" s="631"/>
      <c r="G1063" s="631"/>
      <c r="H1063" s="631"/>
      <c r="I1063" s="631"/>
      <c r="J1063" s="632"/>
    </row>
    <row r="1064" spans="1:10" ht="28.35" customHeight="1" x14ac:dyDescent="0.25"/>
    <row r="1065" spans="1:10" ht="28.35" customHeight="1" x14ac:dyDescent="0.25"/>
    <row r="1066" spans="1:10" ht="28.35" customHeight="1" x14ac:dyDescent="0.25"/>
    <row r="1067" spans="1:10" ht="28.35" customHeight="1" x14ac:dyDescent="0.25"/>
    <row r="1068" spans="1:10" ht="28.35" customHeight="1" x14ac:dyDescent="0.25">
      <c r="H1068" s="633" t="s">
        <v>91</v>
      </c>
      <c r="I1068" s="634">
        <f>+'PRE-FEST.'!D57</f>
        <v>0</v>
      </c>
      <c r="J1068" s="634"/>
    </row>
    <row r="1069" spans="1:10" ht="28.35" customHeight="1" x14ac:dyDescent="0.25">
      <c r="H1069" s="633"/>
      <c r="I1069" s="634"/>
      <c r="J1069" s="634"/>
    </row>
    <row r="1070" spans="1:10" ht="28.35" customHeight="1" x14ac:dyDescent="0.25">
      <c r="H1070" s="633"/>
      <c r="I1070" s="634"/>
      <c r="J1070" s="634"/>
    </row>
    <row r="1071" spans="1:10" ht="28.35" customHeight="1" x14ac:dyDescent="0.25"/>
    <row r="1072" spans="1:10" ht="28.35" customHeight="1" x14ac:dyDescent="0.25">
      <c r="A1072" s="40" t="s">
        <v>92</v>
      </c>
      <c r="B1072" s="40"/>
      <c r="C1072" s="40"/>
      <c r="D1072" s="461">
        <f>+PROSP.MENS.!N56</f>
        <v>0</v>
      </c>
      <c r="E1072" s="40" t="s">
        <v>93</v>
      </c>
      <c r="F1072" s="40"/>
      <c r="G1072" s="40"/>
      <c r="H1072" s="145">
        <f>+H14</f>
        <v>45016</v>
      </c>
      <c r="I1072" s="40" t="s">
        <v>94</v>
      </c>
      <c r="J1072" s="40"/>
    </row>
    <row r="1073" spans="1:10" ht="28.35" customHeight="1" x14ac:dyDescent="0.25">
      <c r="A1073" s="40"/>
      <c r="B1073" s="40"/>
      <c r="C1073" s="40"/>
      <c r="D1073" s="40"/>
      <c r="E1073" s="40"/>
      <c r="F1073" s="40"/>
      <c r="G1073" s="40"/>
      <c r="H1073" s="40"/>
      <c r="I1073" s="40"/>
      <c r="J1073" s="40"/>
    </row>
    <row r="1074" spans="1:10" ht="28.35" customHeight="1" x14ac:dyDescent="0.25">
      <c r="A1074" s="40" t="s">
        <v>95</v>
      </c>
      <c r="B1074" s="40"/>
      <c r="C1074" s="40"/>
      <c r="D1074" s="40"/>
      <c r="E1074" s="40"/>
      <c r="F1074" s="40"/>
      <c r="G1074" s="40"/>
      <c r="H1074" s="40"/>
      <c r="I1074" s="40"/>
      <c r="J1074" s="40"/>
    </row>
    <row r="1075" spans="1:10" ht="28.35" customHeight="1" x14ac:dyDescent="0.25">
      <c r="A1075" s="40"/>
      <c r="B1075" s="40"/>
      <c r="C1075" s="40"/>
      <c r="D1075" s="40"/>
      <c r="E1075" s="40"/>
      <c r="F1075" s="40"/>
      <c r="G1075" s="40"/>
      <c r="H1075" s="40"/>
      <c r="I1075" s="40"/>
      <c r="J1075" s="40"/>
    </row>
    <row r="1076" spans="1:10" ht="28.35" customHeight="1" x14ac:dyDescent="0.25">
      <c r="A1076" s="40"/>
      <c r="B1076" s="40"/>
      <c r="C1076" s="40"/>
      <c r="D1076" s="40"/>
      <c r="E1076" s="40"/>
      <c r="F1076" s="40"/>
      <c r="G1076" s="40"/>
      <c r="H1076" s="40"/>
      <c r="I1076" s="40"/>
      <c r="J1076" s="40"/>
    </row>
    <row r="1077" spans="1:10" ht="28.35" customHeight="1" x14ac:dyDescent="0.25">
      <c r="A1077" s="40"/>
      <c r="B1077" s="40"/>
      <c r="C1077" s="40"/>
      <c r="D1077" s="40"/>
      <c r="E1077" s="40"/>
      <c r="F1077" s="40"/>
      <c r="G1077" s="40"/>
      <c r="H1077" s="40"/>
      <c r="I1077" s="40"/>
      <c r="J1077" s="40"/>
    </row>
    <row r="1078" spans="1:10" ht="28.35" customHeight="1" x14ac:dyDescent="0.25">
      <c r="A1078" s="40"/>
      <c r="B1078" s="40"/>
      <c r="C1078" s="40"/>
      <c r="D1078" s="40"/>
      <c r="E1078" s="40"/>
      <c r="F1078" s="40"/>
      <c r="G1078" s="40"/>
      <c r="H1078" s="40"/>
      <c r="I1078" s="40"/>
      <c r="J1078" s="40"/>
    </row>
    <row r="1079" spans="1:10" ht="28.35" customHeight="1" x14ac:dyDescent="0.25"/>
    <row r="1080" spans="1:10" ht="28.35" customHeight="1" x14ac:dyDescent="0.25"/>
    <row r="1081" spans="1:10" ht="28.35" customHeight="1" x14ac:dyDescent="0.25">
      <c r="B1081" s="40" t="s">
        <v>96</v>
      </c>
      <c r="C1081" s="40"/>
      <c r="D1081" s="40"/>
      <c r="E1081" s="40"/>
      <c r="F1081" s="40"/>
      <c r="G1081" s="40"/>
      <c r="H1081" s="40" t="s">
        <v>97</v>
      </c>
      <c r="I1081" s="40"/>
      <c r="J1081" s="40"/>
    </row>
    <row r="1082" spans="1:10" ht="28.35" customHeight="1" x14ac:dyDescent="0.25"/>
    <row r="1083" spans="1:10" ht="28.35" customHeight="1" x14ac:dyDescent="0.25"/>
    <row r="1084" spans="1:10" ht="28.35" customHeight="1" x14ac:dyDescent="0.25">
      <c r="A1084" s="624" t="s">
        <v>139</v>
      </c>
      <c r="B1084" s="625"/>
      <c r="C1084" s="625"/>
      <c r="D1084" s="625"/>
      <c r="E1084" s="625"/>
      <c r="F1084" s="625"/>
      <c r="G1084" s="625"/>
      <c r="H1084" s="625"/>
      <c r="I1084" s="625"/>
      <c r="J1084" s="626"/>
    </row>
    <row r="1085" spans="1:10" ht="28.35" customHeight="1" x14ac:dyDescent="0.25">
      <c r="A1085" s="627"/>
      <c r="B1085" s="628"/>
      <c r="C1085" s="628"/>
      <c r="D1085" s="628"/>
      <c r="E1085" s="628"/>
      <c r="F1085" s="628"/>
      <c r="G1085" s="628"/>
      <c r="H1085" s="628"/>
      <c r="I1085" s="628"/>
      <c r="J1085" s="629"/>
    </row>
    <row r="1086" spans="1:10" ht="28.35" customHeight="1" x14ac:dyDescent="0.25">
      <c r="A1086" s="630"/>
      <c r="B1086" s="631"/>
      <c r="C1086" s="631"/>
      <c r="D1086" s="631"/>
      <c r="E1086" s="631"/>
      <c r="F1086" s="631"/>
      <c r="G1086" s="631"/>
      <c r="H1086" s="631"/>
      <c r="I1086" s="631"/>
      <c r="J1086" s="632"/>
    </row>
    <row r="1087" spans="1:10" ht="28.35" customHeight="1" x14ac:dyDescent="0.25"/>
    <row r="1088" spans="1:10" ht="28.35" customHeight="1" x14ac:dyDescent="0.25"/>
    <row r="1089" spans="1:10" ht="28.35" customHeight="1" x14ac:dyDescent="0.25"/>
    <row r="1090" spans="1:10" ht="28.35" customHeight="1" x14ac:dyDescent="0.25"/>
    <row r="1091" spans="1:10" ht="28.35" customHeight="1" x14ac:dyDescent="0.25">
      <c r="H1091" s="633" t="s">
        <v>91</v>
      </c>
      <c r="I1091" s="634">
        <f>+'PRE-FEST.'!D58</f>
        <v>0</v>
      </c>
      <c r="J1091" s="634"/>
    </row>
    <row r="1092" spans="1:10" ht="28.35" customHeight="1" x14ac:dyDescent="0.25">
      <c r="H1092" s="633"/>
      <c r="I1092" s="634"/>
      <c r="J1092" s="634"/>
    </row>
    <row r="1093" spans="1:10" ht="28.35" customHeight="1" x14ac:dyDescent="0.25">
      <c r="H1093" s="633"/>
      <c r="I1093" s="634"/>
      <c r="J1093" s="634"/>
    </row>
    <row r="1094" spans="1:10" ht="28.35" customHeight="1" x14ac:dyDescent="0.25"/>
    <row r="1095" spans="1:10" ht="28.35" customHeight="1" x14ac:dyDescent="0.25">
      <c r="A1095" s="40" t="s">
        <v>92</v>
      </c>
      <c r="B1095" s="40"/>
      <c r="C1095" s="40"/>
      <c r="D1095" s="461">
        <f>+PROSP.MENS.!N57</f>
        <v>0</v>
      </c>
      <c r="E1095" s="40" t="s">
        <v>93</v>
      </c>
      <c r="F1095" s="40"/>
      <c r="G1095" s="40"/>
      <c r="H1095" s="145">
        <f>+H14</f>
        <v>45016</v>
      </c>
      <c r="I1095" s="40" t="s">
        <v>94</v>
      </c>
      <c r="J1095" s="40"/>
    </row>
    <row r="1096" spans="1:10" ht="28.35" customHeight="1" x14ac:dyDescent="0.25">
      <c r="A1096" s="40"/>
      <c r="B1096" s="40"/>
      <c r="C1096" s="40"/>
      <c r="D1096" s="40"/>
      <c r="E1096" s="40"/>
      <c r="F1096" s="40"/>
      <c r="G1096" s="40"/>
      <c r="H1096" s="40"/>
      <c r="I1096" s="40"/>
      <c r="J1096" s="40"/>
    </row>
    <row r="1097" spans="1:10" ht="28.35" customHeight="1" x14ac:dyDescent="0.25">
      <c r="A1097" s="40" t="s">
        <v>95</v>
      </c>
      <c r="B1097" s="40"/>
      <c r="C1097" s="40"/>
      <c r="D1097" s="40"/>
      <c r="E1097" s="40"/>
      <c r="F1097" s="40"/>
      <c r="G1097" s="40"/>
      <c r="H1097" s="40"/>
      <c r="I1097" s="40"/>
      <c r="J1097" s="40"/>
    </row>
    <row r="1098" spans="1:10" ht="28.35" customHeight="1" x14ac:dyDescent="0.25">
      <c r="A1098" s="40"/>
      <c r="B1098" s="40"/>
      <c r="C1098" s="40"/>
      <c r="D1098" s="40"/>
      <c r="E1098" s="40"/>
      <c r="F1098" s="40"/>
      <c r="G1098" s="40"/>
      <c r="H1098" s="40"/>
      <c r="I1098" s="40"/>
      <c r="J1098" s="40"/>
    </row>
    <row r="1099" spans="1:10" ht="28.35" customHeight="1" x14ac:dyDescent="0.25">
      <c r="A1099" s="40"/>
      <c r="B1099" s="40"/>
      <c r="C1099" s="40"/>
      <c r="D1099" s="40"/>
      <c r="E1099" s="40"/>
      <c r="F1099" s="40"/>
      <c r="G1099" s="40"/>
      <c r="H1099" s="40"/>
      <c r="I1099" s="40"/>
      <c r="J1099" s="40"/>
    </row>
    <row r="1100" spans="1:10" ht="28.35" customHeight="1" x14ac:dyDescent="0.25">
      <c r="A1100" s="40"/>
      <c r="B1100" s="40"/>
      <c r="C1100" s="40"/>
      <c r="D1100" s="40"/>
      <c r="E1100" s="40"/>
      <c r="F1100" s="40"/>
      <c r="G1100" s="40"/>
      <c r="H1100" s="40"/>
      <c r="I1100" s="40"/>
      <c r="J1100" s="40"/>
    </row>
    <row r="1101" spans="1:10" ht="28.35" customHeight="1" x14ac:dyDescent="0.25">
      <c r="A1101" s="40"/>
      <c r="B1101" s="40"/>
      <c r="C1101" s="40"/>
      <c r="D1101" s="40"/>
      <c r="E1101" s="40"/>
      <c r="F1101" s="40"/>
      <c r="G1101" s="40"/>
      <c r="H1101" s="40"/>
      <c r="I1101" s="40"/>
      <c r="J1101" s="40"/>
    </row>
    <row r="1102" spans="1:10" ht="28.35" customHeight="1" x14ac:dyDescent="0.25"/>
    <row r="1103" spans="1:10" ht="28.35" customHeight="1" x14ac:dyDescent="0.25"/>
    <row r="1104" spans="1:10" ht="28.35" customHeight="1" x14ac:dyDescent="0.25">
      <c r="B1104" s="40" t="s">
        <v>96</v>
      </c>
      <c r="C1104" s="40"/>
      <c r="D1104" s="40"/>
      <c r="E1104" s="40"/>
      <c r="F1104" s="40"/>
      <c r="G1104" s="40"/>
      <c r="H1104" s="40" t="s">
        <v>97</v>
      </c>
      <c r="I1104" s="40"/>
      <c r="J1104" s="40"/>
    </row>
    <row r="1105" spans="1:10" ht="28.35" customHeight="1" x14ac:dyDescent="0.25"/>
    <row r="1106" spans="1:10" ht="28.35" customHeight="1" x14ac:dyDescent="0.25"/>
    <row r="1107" spans="1:10" ht="28.35" customHeight="1" x14ac:dyDescent="0.25">
      <c r="A1107" s="624" t="s">
        <v>139</v>
      </c>
      <c r="B1107" s="625"/>
      <c r="C1107" s="625"/>
      <c r="D1107" s="625"/>
      <c r="E1107" s="625"/>
      <c r="F1107" s="625"/>
      <c r="G1107" s="625"/>
      <c r="H1107" s="625"/>
      <c r="I1107" s="625"/>
      <c r="J1107" s="626"/>
    </row>
    <row r="1108" spans="1:10" ht="28.35" customHeight="1" x14ac:dyDescent="0.25">
      <c r="A1108" s="627"/>
      <c r="B1108" s="628"/>
      <c r="C1108" s="628"/>
      <c r="D1108" s="628"/>
      <c r="E1108" s="628"/>
      <c r="F1108" s="628"/>
      <c r="G1108" s="628"/>
      <c r="H1108" s="628"/>
      <c r="I1108" s="628"/>
      <c r="J1108" s="629"/>
    </row>
    <row r="1109" spans="1:10" ht="28.35" customHeight="1" x14ac:dyDescent="0.25">
      <c r="A1109" s="630"/>
      <c r="B1109" s="631"/>
      <c r="C1109" s="631"/>
      <c r="D1109" s="631"/>
      <c r="E1109" s="631"/>
      <c r="F1109" s="631"/>
      <c r="G1109" s="631"/>
      <c r="H1109" s="631"/>
      <c r="I1109" s="631"/>
      <c r="J1109" s="632"/>
    </row>
    <row r="1110" spans="1:10" ht="28.35" customHeight="1" x14ac:dyDescent="0.25"/>
    <row r="1111" spans="1:10" ht="28.35" customHeight="1" x14ac:dyDescent="0.25"/>
    <row r="1112" spans="1:10" ht="28.35" customHeight="1" x14ac:dyDescent="0.25"/>
    <row r="1113" spans="1:10" ht="28.35" customHeight="1" x14ac:dyDescent="0.25"/>
    <row r="1114" spans="1:10" ht="28.35" customHeight="1" x14ac:dyDescent="0.25">
      <c r="H1114" s="633" t="s">
        <v>91</v>
      </c>
      <c r="I1114" s="634">
        <f>+'PRE-FEST.'!D59</f>
        <v>0</v>
      </c>
      <c r="J1114" s="634"/>
    </row>
    <row r="1115" spans="1:10" ht="28.35" customHeight="1" x14ac:dyDescent="0.25">
      <c r="H1115" s="633"/>
      <c r="I1115" s="634"/>
      <c r="J1115" s="634"/>
    </row>
    <row r="1116" spans="1:10" ht="28.35" customHeight="1" x14ac:dyDescent="0.25">
      <c r="H1116" s="633"/>
      <c r="I1116" s="634"/>
      <c r="J1116" s="634"/>
    </row>
    <row r="1117" spans="1:10" ht="28.35" customHeight="1" x14ac:dyDescent="0.25"/>
    <row r="1118" spans="1:10" ht="28.35" customHeight="1" x14ac:dyDescent="0.25">
      <c r="A1118" s="40" t="s">
        <v>92</v>
      </c>
      <c r="B1118" s="40"/>
      <c r="C1118" s="40"/>
      <c r="D1118" s="461">
        <f>+PROSP.MENS.!N58</f>
        <v>0</v>
      </c>
      <c r="E1118" s="40" t="s">
        <v>93</v>
      </c>
      <c r="F1118" s="40"/>
      <c r="G1118" s="40"/>
      <c r="H1118" s="145">
        <f>+H14</f>
        <v>45016</v>
      </c>
      <c r="I1118" s="40" t="s">
        <v>94</v>
      </c>
      <c r="J1118" s="40"/>
    </row>
    <row r="1119" spans="1:10" ht="28.35" customHeight="1" x14ac:dyDescent="0.25">
      <c r="A1119" s="40"/>
      <c r="B1119" s="40"/>
      <c r="C1119" s="40"/>
      <c r="D1119" s="40"/>
      <c r="E1119" s="40"/>
      <c r="F1119" s="40"/>
      <c r="G1119" s="40"/>
      <c r="H1119" s="40"/>
      <c r="I1119" s="40"/>
      <c r="J1119" s="40"/>
    </row>
    <row r="1120" spans="1:10" ht="28.35" customHeight="1" x14ac:dyDescent="0.25">
      <c r="A1120" s="40" t="s">
        <v>95</v>
      </c>
      <c r="B1120" s="40"/>
      <c r="C1120" s="40"/>
      <c r="D1120" s="40"/>
      <c r="E1120" s="40"/>
      <c r="F1120" s="40"/>
      <c r="G1120" s="40"/>
      <c r="H1120" s="40"/>
      <c r="I1120" s="40"/>
      <c r="J1120" s="40"/>
    </row>
    <row r="1121" spans="1:10" ht="28.35" customHeight="1" x14ac:dyDescent="0.25">
      <c r="A1121" s="40"/>
      <c r="B1121" s="40"/>
      <c r="C1121" s="40"/>
      <c r="D1121" s="40"/>
      <c r="E1121" s="40"/>
      <c r="F1121" s="40"/>
      <c r="G1121" s="40"/>
      <c r="H1121" s="40"/>
      <c r="I1121" s="40"/>
      <c r="J1121" s="40"/>
    </row>
    <row r="1122" spans="1:10" ht="28.35" customHeight="1" x14ac:dyDescent="0.25">
      <c r="A1122" s="40"/>
      <c r="B1122" s="40"/>
      <c r="C1122" s="40"/>
      <c r="D1122" s="40"/>
      <c r="E1122" s="40"/>
      <c r="F1122" s="40"/>
      <c r="G1122" s="40"/>
      <c r="H1122" s="40"/>
      <c r="I1122" s="40"/>
      <c r="J1122" s="40"/>
    </row>
    <row r="1123" spans="1:10" ht="28.35" customHeight="1" x14ac:dyDescent="0.25">
      <c r="A1123" s="40"/>
      <c r="B1123" s="40"/>
      <c r="C1123" s="40"/>
      <c r="D1123" s="40"/>
      <c r="E1123" s="40"/>
      <c r="F1123" s="40"/>
      <c r="G1123" s="40"/>
      <c r="H1123" s="40"/>
      <c r="I1123" s="40"/>
      <c r="J1123" s="40"/>
    </row>
    <row r="1124" spans="1:10" ht="28.35" customHeight="1" x14ac:dyDescent="0.25">
      <c r="A1124" s="40"/>
      <c r="B1124" s="40"/>
      <c r="C1124" s="40"/>
      <c r="D1124" s="40"/>
      <c r="E1124" s="40"/>
      <c r="F1124" s="40"/>
      <c r="G1124" s="40"/>
      <c r="H1124" s="40"/>
      <c r="I1124" s="40"/>
      <c r="J1124" s="40"/>
    </row>
    <row r="1125" spans="1:10" ht="28.35" customHeight="1" x14ac:dyDescent="0.25"/>
    <row r="1126" spans="1:10" ht="28.35" customHeight="1" x14ac:dyDescent="0.25"/>
    <row r="1127" spans="1:10" ht="28.35" customHeight="1" x14ac:dyDescent="0.25">
      <c r="B1127" s="40" t="s">
        <v>96</v>
      </c>
      <c r="C1127" s="40"/>
      <c r="D1127" s="40"/>
      <c r="E1127" s="40"/>
      <c r="F1127" s="40"/>
      <c r="G1127" s="40"/>
      <c r="H1127" s="40" t="s">
        <v>97</v>
      </c>
      <c r="I1127" s="40"/>
      <c r="J1127" s="40"/>
    </row>
    <row r="1128" spans="1:10" ht="28.35" customHeight="1" x14ac:dyDescent="0.25"/>
    <row r="1129" spans="1:10" ht="28.35" customHeight="1" x14ac:dyDescent="0.25"/>
    <row r="1130" spans="1:10" ht="28.35" customHeight="1" x14ac:dyDescent="0.25"/>
    <row r="1131" spans="1:10" ht="28.35" customHeight="1" x14ac:dyDescent="0.25"/>
    <row r="1132" spans="1:10" ht="28.35" customHeight="1" x14ac:dyDescent="0.25"/>
    <row r="1133" spans="1:10" ht="28.35" customHeight="1" x14ac:dyDescent="0.25"/>
    <row r="1134" spans="1:10" ht="28.35" customHeight="1" x14ac:dyDescent="0.25"/>
    <row r="1135" spans="1:10" ht="28.35" customHeight="1" x14ac:dyDescent="0.25"/>
    <row r="1136" spans="1:10" ht="28.35" customHeight="1" x14ac:dyDescent="0.25"/>
    <row r="1137" ht="28.35" customHeight="1" x14ac:dyDescent="0.25"/>
    <row r="1138" ht="28.35" customHeight="1" x14ac:dyDescent="0.25"/>
    <row r="1139" ht="28.35" customHeight="1" x14ac:dyDescent="0.25"/>
    <row r="1140" ht="28.35" customHeight="1" x14ac:dyDescent="0.25"/>
    <row r="1141" ht="28.35" customHeight="1" x14ac:dyDescent="0.25"/>
    <row r="1142" ht="28.35" customHeight="1" x14ac:dyDescent="0.25"/>
    <row r="1143" ht="28.35" customHeight="1" x14ac:dyDescent="0.25"/>
    <row r="1144" ht="28.35" customHeight="1" x14ac:dyDescent="0.25"/>
    <row r="1145" ht="28.35" customHeight="1" x14ac:dyDescent="0.25"/>
    <row r="1146" ht="28.35" customHeight="1" x14ac:dyDescent="0.25"/>
    <row r="1147" ht="28.35" customHeight="1" x14ac:dyDescent="0.25"/>
    <row r="1148" ht="28.35" customHeight="1" x14ac:dyDescent="0.25"/>
    <row r="1149" ht="28.35" customHeight="1" x14ac:dyDescent="0.25"/>
    <row r="1150" ht="28.35" customHeight="1" x14ac:dyDescent="0.25"/>
    <row r="1151" ht="28.35" customHeight="1" x14ac:dyDescent="0.25"/>
    <row r="1152" ht="28.35" customHeight="1" x14ac:dyDescent="0.25"/>
    <row r="1153" ht="28.35" customHeight="1" x14ac:dyDescent="0.25"/>
    <row r="1154" ht="28.35" customHeight="1" x14ac:dyDescent="0.25"/>
    <row r="1155" ht="28.35" customHeight="1" x14ac:dyDescent="0.25"/>
    <row r="1156" ht="28.35" customHeight="1" x14ac:dyDescent="0.25"/>
    <row r="1157" ht="28.35" customHeight="1" x14ac:dyDescent="0.25"/>
    <row r="1158" ht="28.35" customHeight="1" x14ac:dyDescent="0.25"/>
    <row r="1159" ht="28.35" customHeight="1" x14ac:dyDescent="0.25"/>
    <row r="1160" ht="28.35" customHeight="1" x14ac:dyDescent="0.25"/>
    <row r="1161" ht="28.35" customHeight="1" x14ac:dyDescent="0.25"/>
    <row r="1162" ht="28.35" customHeight="1" x14ac:dyDescent="0.25"/>
    <row r="1163" ht="28.35" customHeight="1" x14ac:dyDescent="0.25"/>
    <row r="1164" ht="28.35" customHeight="1" x14ac:dyDescent="0.25"/>
    <row r="1165" ht="28.35" customHeight="1" x14ac:dyDescent="0.25"/>
    <row r="1166" ht="28.35" customHeight="1" x14ac:dyDescent="0.25"/>
    <row r="1167" ht="28.35" customHeight="1" x14ac:dyDescent="0.25"/>
    <row r="1168" ht="28.35" customHeight="1" x14ac:dyDescent="0.25"/>
    <row r="1169" ht="28.35" customHeight="1" x14ac:dyDescent="0.25"/>
    <row r="1170" ht="28.35" customHeight="1" x14ac:dyDescent="0.25"/>
    <row r="1171" ht="28.35" customHeight="1" x14ac:dyDescent="0.25"/>
    <row r="1172" ht="28.35" customHeight="1" x14ac:dyDescent="0.25"/>
    <row r="1173" ht="28.35" customHeight="1" x14ac:dyDescent="0.25"/>
    <row r="1174" ht="28.35" customHeight="1" x14ac:dyDescent="0.25"/>
    <row r="1175" ht="28.35" customHeight="1" x14ac:dyDescent="0.25"/>
    <row r="1176" ht="28.35" customHeight="1" x14ac:dyDescent="0.25"/>
    <row r="1177" ht="28.35" customHeight="1" x14ac:dyDescent="0.25"/>
    <row r="1178" ht="28.35" customHeight="1" x14ac:dyDescent="0.25"/>
    <row r="1179" ht="28.35" customHeight="1" x14ac:dyDescent="0.25"/>
    <row r="1180" ht="28.35" customHeight="1" x14ac:dyDescent="0.25"/>
    <row r="1181" ht="28.35" customHeight="1" x14ac:dyDescent="0.25"/>
    <row r="1182" ht="28.35" customHeight="1" x14ac:dyDescent="0.25"/>
  </sheetData>
  <sheetProtection sheet="1" objects="1" scenarios="1"/>
  <mergeCells count="147">
    <mergeCell ref="A739:J741"/>
    <mergeCell ref="H746:H748"/>
    <mergeCell ref="I746:J748"/>
    <mergeCell ref="A762:J764"/>
    <mergeCell ref="H769:H771"/>
    <mergeCell ref="I769:J771"/>
    <mergeCell ref="A693:J695"/>
    <mergeCell ref="H700:H702"/>
    <mergeCell ref="I700:J702"/>
    <mergeCell ref="A716:J718"/>
    <mergeCell ref="H723:H725"/>
    <mergeCell ref="I723:J725"/>
    <mergeCell ref="A647:J649"/>
    <mergeCell ref="H654:H656"/>
    <mergeCell ref="I654:J656"/>
    <mergeCell ref="A670:J672"/>
    <mergeCell ref="H677:H679"/>
    <mergeCell ref="I677:J679"/>
    <mergeCell ref="A601:J603"/>
    <mergeCell ref="H608:H610"/>
    <mergeCell ref="I608:J610"/>
    <mergeCell ref="A624:J626"/>
    <mergeCell ref="H631:H633"/>
    <mergeCell ref="I631:J633"/>
    <mergeCell ref="A555:J557"/>
    <mergeCell ref="H562:H564"/>
    <mergeCell ref="I562:J564"/>
    <mergeCell ref="A578:J580"/>
    <mergeCell ref="H585:H587"/>
    <mergeCell ref="I585:J587"/>
    <mergeCell ref="A509:J511"/>
    <mergeCell ref="H516:H518"/>
    <mergeCell ref="I516:J518"/>
    <mergeCell ref="A532:J534"/>
    <mergeCell ref="H539:H541"/>
    <mergeCell ref="I539:J541"/>
    <mergeCell ref="A463:J465"/>
    <mergeCell ref="H470:H472"/>
    <mergeCell ref="I470:J472"/>
    <mergeCell ref="A486:J488"/>
    <mergeCell ref="H493:H495"/>
    <mergeCell ref="I493:J495"/>
    <mergeCell ref="A417:J419"/>
    <mergeCell ref="H424:H426"/>
    <mergeCell ref="I424:J426"/>
    <mergeCell ref="A440:J442"/>
    <mergeCell ref="H447:H449"/>
    <mergeCell ref="I447:J449"/>
    <mergeCell ref="A371:J373"/>
    <mergeCell ref="H378:H380"/>
    <mergeCell ref="I378:J380"/>
    <mergeCell ref="A394:J396"/>
    <mergeCell ref="H401:H403"/>
    <mergeCell ref="I401:J403"/>
    <mergeCell ref="A325:J327"/>
    <mergeCell ref="H332:H334"/>
    <mergeCell ref="I332:J334"/>
    <mergeCell ref="A348:J350"/>
    <mergeCell ref="H355:H357"/>
    <mergeCell ref="I355:J357"/>
    <mergeCell ref="A279:J281"/>
    <mergeCell ref="H286:H288"/>
    <mergeCell ref="I286:J288"/>
    <mergeCell ref="A302:J304"/>
    <mergeCell ref="H309:H311"/>
    <mergeCell ref="I309:J311"/>
    <mergeCell ref="A233:J235"/>
    <mergeCell ref="H240:H242"/>
    <mergeCell ref="I240:J242"/>
    <mergeCell ref="A256:J258"/>
    <mergeCell ref="H263:H265"/>
    <mergeCell ref="I263:J265"/>
    <mergeCell ref="A187:J189"/>
    <mergeCell ref="H194:H196"/>
    <mergeCell ref="I194:J196"/>
    <mergeCell ref="A210:J212"/>
    <mergeCell ref="H217:H219"/>
    <mergeCell ref="I217:J219"/>
    <mergeCell ref="A141:J143"/>
    <mergeCell ref="H148:H150"/>
    <mergeCell ref="I148:J150"/>
    <mergeCell ref="A164:J166"/>
    <mergeCell ref="H171:H173"/>
    <mergeCell ref="I171:J173"/>
    <mergeCell ref="A118:J120"/>
    <mergeCell ref="H125:H127"/>
    <mergeCell ref="I125:J127"/>
    <mergeCell ref="A49:J51"/>
    <mergeCell ref="H56:H58"/>
    <mergeCell ref="I56:J58"/>
    <mergeCell ref="A72:J74"/>
    <mergeCell ref="H79:H81"/>
    <mergeCell ref="I79:J81"/>
    <mergeCell ref="H10:H12"/>
    <mergeCell ref="I10:J12"/>
    <mergeCell ref="A26:J28"/>
    <mergeCell ref="H33:H35"/>
    <mergeCell ref="I33:J35"/>
    <mergeCell ref="A3:J5"/>
    <mergeCell ref="A95:J97"/>
    <mergeCell ref="H102:H104"/>
    <mergeCell ref="I102:J104"/>
    <mergeCell ref="A785:J787"/>
    <mergeCell ref="H792:H794"/>
    <mergeCell ref="I792:J794"/>
    <mergeCell ref="A808:J810"/>
    <mergeCell ref="H815:H817"/>
    <mergeCell ref="I815:J817"/>
    <mergeCell ref="A831:J833"/>
    <mergeCell ref="H838:H840"/>
    <mergeCell ref="I838:J840"/>
    <mergeCell ref="A854:J856"/>
    <mergeCell ref="H861:H863"/>
    <mergeCell ref="I861:J863"/>
    <mergeCell ref="A877:J879"/>
    <mergeCell ref="H884:H886"/>
    <mergeCell ref="I884:J886"/>
    <mergeCell ref="A900:J902"/>
    <mergeCell ref="H907:H909"/>
    <mergeCell ref="I907:J909"/>
    <mergeCell ref="A923:J925"/>
    <mergeCell ref="H930:H932"/>
    <mergeCell ref="I930:J932"/>
    <mergeCell ref="A946:J948"/>
    <mergeCell ref="H953:H955"/>
    <mergeCell ref="I953:J955"/>
    <mergeCell ref="A969:J971"/>
    <mergeCell ref="H976:H978"/>
    <mergeCell ref="I976:J978"/>
    <mergeCell ref="A992:J994"/>
    <mergeCell ref="H999:H1001"/>
    <mergeCell ref="I999:J1001"/>
    <mergeCell ref="A1015:J1017"/>
    <mergeCell ref="H1022:H1024"/>
    <mergeCell ref="I1022:J1024"/>
    <mergeCell ref="A1038:J1040"/>
    <mergeCell ref="H1045:H1047"/>
    <mergeCell ref="I1045:J1047"/>
    <mergeCell ref="A1061:J1063"/>
    <mergeCell ref="H1068:H1070"/>
    <mergeCell ref="I1068:J1070"/>
    <mergeCell ref="A1084:J1086"/>
    <mergeCell ref="H1091:H1093"/>
    <mergeCell ref="I1091:J1093"/>
    <mergeCell ref="A1107:J1109"/>
    <mergeCell ref="H1114:H1116"/>
    <mergeCell ref="I1114:J1116"/>
  </mergeCells>
  <pageMargins left="0.7" right="0.7" top="0.75" bottom="0.75" header="0.3" footer="0.3"/>
  <pageSetup paperSize="9" scale="83" fitToHeight="0" orientation="portrait" r:id="rId1"/>
  <rowBreaks count="49" manualBreakCount="49">
    <brk id="23" max="16383" man="1"/>
    <brk id="46" max="16383" man="1"/>
    <brk id="69" max="16383" man="1"/>
    <brk id="92" max="16383" man="1"/>
    <brk id="115" max="16383" man="1"/>
    <brk id="138" max="16383" man="1"/>
    <brk id="161" max="16383" man="1"/>
    <brk id="184" max="16383" man="1"/>
    <brk id="207" max="16383" man="1"/>
    <brk id="230" max="16383" man="1"/>
    <brk id="253" max="16383" man="1"/>
    <brk id="276" max="16383" man="1"/>
    <brk id="299" max="16383" man="1"/>
    <brk id="322" max="16383" man="1"/>
    <brk id="345" max="16383" man="1"/>
    <brk id="368" max="16383" man="1"/>
    <brk id="391" max="16383" man="1"/>
    <brk id="414" max="16383" man="1"/>
    <brk id="437" max="16383" man="1"/>
    <brk id="460" max="16383" man="1"/>
    <brk id="483" max="16383" man="1"/>
    <brk id="506" max="16383" man="1"/>
    <brk id="529" max="16383" man="1"/>
    <brk id="552" max="16383" man="1"/>
    <brk id="575" max="16383" man="1"/>
    <brk id="598" max="16383" man="1"/>
    <brk id="621" max="9" man="1"/>
    <brk id="644" max="16383" man="1"/>
    <brk id="667" max="16383" man="1"/>
    <brk id="690" max="16383" man="1"/>
    <brk id="713" max="16383" man="1"/>
    <brk id="736" max="16383" man="1"/>
    <brk id="759" max="16383" man="1"/>
    <brk id="782" max="16383" man="1"/>
    <brk id="805" max="16383" man="1"/>
    <brk id="828" max="16383" man="1"/>
    <brk id="851" max="16383" man="1"/>
    <brk id="874" max="16383" man="1"/>
    <brk id="897" max="16383" man="1"/>
    <brk id="920" max="16383" man="1"/>
    <brk id="943" max="16383" man="1"/>
    <brk id="966" max="16383" man="1"/>
    <brk id="989" max="16383" man="1"/>
    <brk id="1012" max="16383" man="1"/>
    <brk id="1035" max="16383" man="1"/>
    <brk id="1058" max="16383" man="1"/>
    <brk id="1081" max="16383" man="1"/>
    <brk id="1104" max="16383" man="1"/>
    <brk id="1127" max="16383" man="1"/>
  </rowBreaks>
  <colBreaks count="4" manualBreakCount="4">
    <brk id="3" max="1048575" man="1"/>
    <brk id="4" max="1048575" man="1"/>
    <brk id="6" max="1048575" man="1"/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2</vt:i4>
      </vt:variant>
    </vt:vector>
  </HeadingPairs>
  <TitlesOfParts>
    <vt:vector size="11" baseType="lpstr">
      <vt:lpstr>I N F O</vt:lpstr>
      <vt:lpstr>PRE-FEST.</vt:lpstr>
      <vt:lpstr>STRAORD.</vt:lpstr>
      <vt:lpstr>PERMESSI</vt:lpstr>
      <vt:lpstr>SOST.COLL.</vt:lpstr>
      <vt:lpstr>PROSP.MENS.</vt:lpstr>
      <vt:lpstr>ATT SUCC 1</vt:lpstr>
      <vt:lpstr>ATT SUCC 2</vt:lpstr>
      <vt:lpstr>CEDOL.</vt:lpstr>
      <vt:lpstr>CEDOL.!Area_stampa</vt:lpstr>
      <vt:lpstr>PROSP.MENS.!Area_stampa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Diego</cp:lastModifiedBy>
  <cp:lastPrinted>2023-05-15T09:24:27Z</cp:lastPrinted>
  <dcterms:created xsi:type="dcterms:W3CDTF">2023-05-06T07:21:57Z</dcterms:created>
  <dcterms:modified xsi:type="dcterms:W3CDTF">2023-05-21T17:37:19Z</dcterms:modified>
</cp:coreProperties>
</file>